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6240" activeTab="0"/>
  </bookViews>
  <sheets>
    <sheet name="N0n-plan" sheetId="1" r:id="rId1"/>
    <sheet name="sector wise summary" sheetId="2" r:id="rId2"/>
  </sheets>
  <definedNames>
    <definedName name="_xlnm.Print_Area" localSheetId="0">'N0n-plan'!$A$1:$U$118</definedName>
    <definedName name="_xlnm.Print_Area" localSheetId="1">'sector wise summary'!$A$1:$X$22</definedName>
    <definedName name="_xlnm.Print_Titles" localSheetId="0">'N0n-plan'!$1:$8</definedName>
    <definedName name="_xlnm.Print_Titles" localSheetId="1">'sector wise summary'!$4:$4</definedName>
  </definedNames>
  <calcPr fullCalcOnLoad="1"/>
</workbook>
</file>

<file path=xl/sharedStrings.xml><?xml version="1.0" encoding="utf-8"?>
<sst xmlns="http://schemas.openxmlformats.org/spreadsheetml/2006/main" count="183" uniqueCount="144">
  <si>
    <t>Archaeological Survey of India</t>
  </si>
  <si>
    <t>National Archives of India</t>
  </si>
  <si>
    <t>Anthropological Survey of India</t>
  </si>
  <si>
    <t>National Museum</t>
  </si>
  <si>
    <t>National Gallery of Modern Art</t>
  </si>
  <si>
    <t>National Library</t>
  </si>
  <si>
    <t>Central Reference Library</t>
  </si>
  <si>
    <t>I.G.R.M.S., Bhopal</t>
  </si>
  <si>
    <t>National Council of Science Museums</t>
  </si>
  <si>
    <t>Nehru Memorial Museum &amp; Library</t>
  </si>
  <si>
    <t>Sangeet Natak Akademi</t>
  </si>
  <si>
    <t>Sahitya Akademi</t>
  </si>
  <si>
    <t>Lalit Kala Akademi</t>
  </si>
  <si>
    <t>National School of Drama</t>
  </si>
  <si>
    <t>C.C.R.T., New Delhi</t>
  </si>
  <si>
    <t>Gandhi Smriti and Darshan Samiti</t>
  </si>
  <si>
    <t>Allahabad Museum</t>
  </si>
  <si>
    <t>Delhi Public Library</t>
  </si>
  <si>
    <t>Central Institute of Buddhist Studies</t>
  </si>
  <si>
    <t>Victoria Memorial Hall</t>
  </si>
  <si>
    <t>Indian Museum</t>
  </si>
  <si>
    <t>Salar Jung Museum</t>
  </si>
  <si>
    <t>Khuda Baksh Oriental Public Lib.</t>
  </si>
  <si>
    <t>Rampur Raza Library</t>
  </si>
  <si>
    <t>Kalakshetra Foundation</t>
  </si>
  <si>
    <t xml:space="preserve">IGNCA </t>
  </si>
  <si>
    <t>Centenaries and Celebration</t>
  </si>
  <si>
    <t>Maintenance of National Memorials</t>
  </si>
  <si>
    <t>Asstt. To cul. Orgns.(R.K. Mission)</t>
  </si>
  <si>
    <t>Secretariat and Admn.</t>
  </si>
  <si>
    <t>Central Sectt. Library</t>
  </si>
  <si>
    <t>Vrindavan Research Institute</t>
  </si>
  <si>
    <t>Central Library</t>
  </si>
  <si>
    <t>Contribution to ICCRON, Rome</t>
  </si>
  <si>
    <t>Inst./Indiv. engagaged in lit. activities</t>
  </si>
  <si>
    <t>Festival of India</t>
  </si>
  <si>
    <t>Prest. Of Books &amp; Art Objects</t>
  </si>
  <si>
    <t>Travel Subsidy</t>
  </si>
  <si>
    <t>Delegation under CEP</t>
  </si>
  <si>
    <t>Other Exp(TA/DA)</t>
  </si>
  <si>
    <t>Inter.Cu. Act.&amp; Indo-fried.Society</t>
  </si>
  <si>
    <t>Gandhi Peace Prize</t>
  </si>
  <si>
    <t>Cobtribution to WHF</t>
  </si>
  <si>
    <t>Scholarships to young workers</t>
  </si>
  <si>
    <t>Other Items (India House, Paris)</t>
  </si>
  <si>
    <t>Sikkim Research Inst. Of Tibetology</t>
  </si>
  <si>
    <t>Central Tibetan Library</t>
  </si>
  <si>
    <t>Central Inst. of Hr. Tibetan Studies</t>
  </si>
  <si>
    <t>Direction &amp; Admn.</t>
  </si>
  <si>
    <t>Public Libraries</t>
  </si>
  <si>
    <t>Total (Archives)</t>
  </si>
  <si>
    <t>Promotion &amp; Dissemination</t>
  </si>
  <si>
    <t>Akademies</t>
  </si>
  <si>
    <t>3A</t>
  </si>
  <si>
    <t>3B</t>
  </si>
  <si>
    <t>Anthropology &amp; Ethnology</t>
  </si>
  <si>
    <t>Total (Anthropology &amp; Ethnology)</t>
  </si>
  <si>
    <t>Buddhist &amp; Tibetan Studies</t>
  </si>
  <si>
    <t>Total (Buddhist &amp; Tibetan Studies)</t>
  </si>
  <si>
    <t>Musems</t>
  </si>
  <si>
    <t>International Cultural Relations</t>
  </si>
  <si>
    <t>Shanker International Child. Competi.</t>
  </si>
  <si>
    <t>Total (ICR)</t>
  </si>
  <si>
    <t>Total (Musems)</t>
  </si>
  <si>
    <t>Total (Public Librarries)</t>
  </si>
  <si>
    <t>N.R.L.C., Lucknow</t>
  </si>
  <si>
    <t>MAKAI, Calcutta</t>
  </si>
  <si>
    <t>Connemera Library</t>
  </si>
  <si>
    <t>2005-06</t>
  </si>
  <si>
    <t>Contribution to UNESCO</t>
  </si>
  <si>
    <t>Museums</t>
  </si>
  <si>
    <t>ICR</t>
  </si>
  <si>
    <t>Celebrations</t>
  </si>
  <si>
    <t>IGNCA</t>
  </si>
  <si>
    <t>Total</t>
  </si>
  <si>
    <t>B.E</t>
  </si>
  <si>
    <t>R.E.</t>
  </si>
  <si>
    <t>Actual Expd.</t>
  </si>
  <si>
    <t>Organization/ Scheme</t>
  </si>
  <si>
    <t>S. No.</t>
  </si>
  <si>
    <t>2006-07</t>
  </si>
  <si>
    <t>RE</t>
  </si>
  <si>
    <t>2007-08</t>
  </si>
  <si>
    <t>BE</t>
  </si>
  <si>
    <t>150th Anniversary of 1st war of Independence</t>
  </si>
  <si>
    <t>Centenery and Anniversaries Celebrations</t>
  </si>
  <si>
    <t xml:space="preserve"> Grand Total</t>
  </si>
  <si>
    <t>\</t>
  </si>
  <si>
    <t>Award of Scholarships to Artists in the Field of Performing, Literay and Visual Arts</t>
  </si>
  <si>
    <t>Finacial Assistance to Persons Distinguished in Letters, Arts and Such other walks of Life who may be in indigent circumstances</t>
  </si>
  <si>
    <t>National Museum Institute of History of Art, Conservation and Museology</t>
  </si>
  <si>
    <t>Raja Rammohan Roy Library Foundation</t>
  </si>
  <si>
    <t xml:space="preserve">Position of the outstanding Utilisation Certificates: </t>
  </si>
  <si>
    <t>(Rs. In Crore)</t>
  </si>
  <si>
    <t>2008-09</t>
  </si>
  <si>
    <t>Ter-Centenary of Guru-ta-Gaddi</t>
  </si>
  <si>
    <t>Total (Celebrations)</t>
  </si>
  <si>
    <t>Asiatic Society, Kolkata</t>
  </si>
  <si>
    <t>Asiatic Society, Mumbai</t>
  </si>
  <si>
    <t>Clelebration of Birth Centenary of Lal Bahadur Shastri</t>
  </si>
  <si>
    <t>Anthropology &amp; Ethonology</t>
  </si>
  <si>
    <t>Memorials &amp; Others</t>
  </si>
  <si>
    <t xml:space="preserve">Memorials &amp; Other </t>
  </si>
  <si>
    <t>Total (Memorials &amp; Others)</t>
  </si>
  <si>
    <t>2009-10</t>
  </si>
  <si>
    <t>2550th Anniversary of Mahaparinirvan of Lord Buddha</t>
  </si>
  <si>
    <t>Trave Grant to Eminent Artists</t>
  </si>
  <si>
    <t>Development of Jallianwalabagh Memorial</t>
  </si>
  <si>
    <t>Rs. in Crore</t>
  </si>
  <si>
    <t>Actual Exp.</t>
  </si>
  <si>
    <t xml:space="preserve">Actual Exp.        </t>
  </si>
  <si>
    <t xml:space="preserve">  Actual Exp.       </t>
  </si>
  <si>
    <t>Chapter V</t>
  </si>
  <si>
    <t xml:space="preserve">Actual Exp.         </t>
  </si>
  <si>
    <t xml:space="preserve"> The pendency of Utilization Certificates (UCs) has come down from 3650 for the grants released upto 1.04.2007, involving an amount of Rs. 183.42 crore to 3371 involving Rs. 156.36 crore as on 1.4.2008.  The number of UCs liquidated upto  31.03.2008 was 316 involving an amount of Rs. 27.06 crore.  Therefore, it may be seen that the number of UCs pending and the amount involved has considerably come down.  This was due to the efforts made by the Ministry to reconcile the pending UCs by the concerned Sections with PAO (Culture).  The continuous efforts made by the Ministry has resulted in bringing down the number of UCs and the amount involved in an appreciable manner.</t>
  </si>
  <si>
    <t>Sector/ Organization</t>
  </si>
  <si>
    <t>2010-11</t>
  </si>
  <si>
    <t>Contribution to International Federation of Arts Councils and Culture Agencies (IFACCA)</t>
  </si>
  <si>
    <t xml:space="preserve">Total (3A) </t>
  </si>
  <si>
    <t>Total (3B)</t>
  </si>
  <si>
    <t>Total (3A+3B)</t>
  </si>
  <si>
    <t>Promotion &amp; Dissemination of Art &amp; Culture</t>
  </si>
  <si>
    <t>Archives &amp; Archival Libraries</t>
  </si>
  <si>
    <t xml:space="preserve">Archives &amp; Archival Libraries </t>
  </si>
  <si>
    <t>2011-12</t>
  </si>
  <si>
    <r>
      <t xml:space="preserve">Actual Exp. </t>
    </r>
    <r>
      <rPr>
        <b/>
        <sz val="11"/>
        <rFont val="Arial"/>
        <family val="2"/>
      </rPr>
      <t xml:space="preserve">      </t>
    </r>
  </si>
  <si>
    <t>Financial Assitance for Professional Group &amp; Individuals for Specfied Performing Art Projects</t>
  </si>
  <si>
    <t xml:space="preserve">Actual Exp.  </t>
  </si>
  <si>
    <r>
      <t xml:space="preserve">Actual Exp. </t>
    </r>
    <r>
      <rPr>
        <sz val="11"/>
        <rFont val="Arial"/>
        <family val="2"/>
      </rPr>
      <t xml:space="preserve"> </t>
    </r>
  </si>
  <si>
    <t>Actual Exp.@</t>
  </si>
  <si>
    <r>
      <t>Actual Exp.</t>
    </r>
    <r>
      <rPr>
        <b/>
        <sz val="11"/>
        <rFont val="Arial"/>
        <family val="2"/>
      </rPr>
      <t xml:space="preserve"> </t>
    </r>
  </si>
  <si>
    <r>
      <t>Actual Exp.</t>
    </r>
    <r>
      <rPr>
        <b/>
        <sz val="11"/>
        <rFont val="Arial"/>
        <family val="2"/>
      </rPr>
      <t xml:space="preserve"> @</t>
    </r>
  </si>
  <si>
    <t>2012-13</t>
  </si>
  <si>
    <t xml:space="preserve">    Sector-wise Non Plan Allocation and Expenditure from 2009-10 to 2011-12 and Allocation for 2012-13</t>
  </si>
  <si>
    <t>Outcome Budget 2012-13</t>
  </si>
  <si>
    <t>Sl. No.</t>
  </si>
  <si>
    <t>Nava Nalanda Mahavihara</t>
  </si>
  <si>
    <t>Central Institute of Himalayan cultural Studies</t>
  </si>
  <si>
    <t>New Scheme</t>
  </si>
  <si>
    <t>GRL Monastic School, Bomdila, Arunachal Pradesh</t>
  </si>
  <si>
    <t>Tagore Award for Promotion of Universal Brotherhood</t>
  </si>
  <si>
    <t>Scheme-wise Non Plan Allocation and Expenditure from 2009-10 to 2011-12 and Allocation for 2012-13</t>
  </si>
  <si>
    <t xml:space="preserve"> @ Positional as on 31/12/2011</t>
  </si>
  <si>
    <t xml:space="preserve"> @ Position as on 31.12.2011</t>
  </si>
</sst>
</file>

<file path=xl/styles.xml><?xml version="1.0" encoding="utf-8"?>
<styleSheet xmlns="http://schemas.openxmlformats.org/spreadsheetml/2006/main">
  <numFmts count="4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
    <numFmt numFmtId="189" formatCode="0.0"/>
    <numFmt numFmtId="190" formatCode="0.00;[Red]0.00"/>
    <numFmt numFmtId="191" formatCode="&quot;Yes&quot;;&quot;Yes&quot;;&quot;No&quot;"/>
    <numFmt numFmtId="192" formatCode="&quot;True&quot;;&quot;True&quot;;&quot;False&quot;"/>
    <numFmt numFmtId="193" formatCode="&quot;On&quot;;&quot;On&quot;;&quot;Off&quot;"/>
    <numFmt numFmtId="194" formatCode="[$€-2]\ #,##0.00_);[Red]\([$€-2]\ #,##0.00\)"/>
    <numFmt numFmtId="195" formatCode="0.00_);\(0.00\)"/>
    <numFmt numFmtId="196" formatCode="0;[Red]0"/>
  </numFmts>
  <fonts count="43">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0"/>
      <name val="Arial"/>
      <family val="2"/>
    </font>
    <font>
      <b/>
      <sz val="14"/>
      <name val="Tahoma"/>
      <family val="2"/>
    </font>
    <font>
      <b/>
      <sz val="22"/>
      <name val="Tahoma"/>
      <family val="2"/>
    </font>
    <font>
      <b/>
      <sz val="13"/>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wrapText="1"/>
    </xf>
    <xf numFmtId="0" fontId="3" fillId="0" borderId="0" xfId="0" applyFont="1" applyAlignment="1">
      <alignment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Alignment="1">
      <alignment horizontal="center"/>
    </xf>
    <xf numFmtId="0" fontId="3" fillId="0" borderId="10" xfId="0" applyFont="1" applyFill="1" applyBorder="1" applyAlignment="1">
      <alignment vertical="top" wrapText="1"/>
    </xf>
    <xf numFmtId="0" fontId="3" fillId="0" borderId="10" xfId="0" applyNumberFormat="1" applyFont="1" applyBorder="1" applyAlignment="1">
      <alignment vertical="top"/>
    </xf>
    <xf numFmtId="190" fontId="3" fillId="0" borderId="10" xfId="0" applyNumberFormat="1" applyFont="1" applyBorder="1" applyAlignment="1">
      <alignment vertical="top"/>
    </xf>
    <xf numFmtId="0" fontId="4" fillId="0" borderId="10" xfId="0" applyFont="1" applyBorder="1" applyAlignment="1">
      <alignment horizontal="center" vertical="top" wrapText="1"/>
    </xf>
    <xf numFmtId="2" fontId="3" fillId="0" borderId="10" xfId="0" applyNumberFormat="1" applyFont="1" applyBorder="1" applyAlignment="1">
      <alignment vertical="center"/>
    </xf>
    <xf numFmtId="2" fontId="4" fillId="0" borderId="10" xfId="0" applyNumberFormat="1" applyFont="1" applyBorder="1" applyAlignment="1">
      <alignment vertical="center"/>
    </xf>
    <xf numFmtId="0" fontId="0" fillId="0" borderId="0" xfId="0" applyAlignment="1">
      <alignment wrapText="1"/>
    </xf>
    <xf numFmtId="0" fontId="3" fillId="0" borderId="12" xfId="0" applyFont="1" applyFill="1" applyBorder="1" applyAlignment="1">
      <alignment vertical="top"/>
    </xf>
    <xf numFmtId="0" fontId="3" fillId="0" borderId="13" xfId="0" applyFont="1" applyFill="1" applyBorder="1" applyAlignment="1">
      <alignment vertical="top"/>
    </xf>
    <xf numFmtId="0" fontId="4" fillId="0" borderId="13" xfId="0" applyFont="1" applyFill="1" applyBorder="1" applyAlignment="1">
      <alignment vertical="top"/>
    </xf>
    <xf numFmtId="0" fontId="3" fillId="0" borderId="13" xfId="0" applyFont="1" applyFill="1" applyBorder="1" applyAlignment="1">
      <alignment vertical="top" wrapText="1"/>
    </xf>
    <xf numFmtId="190" fontId="3" fillId="0" borderId="0" xfId="0" applyNumberFormat="1" applyFont="1" applyAlignment="1">
      <alignment vertical="top" wrapText="1"/>
    </xf>
    <xf numFmtId="195" fontId="3" fillId="0" borderId="10" xfId="0" applyNumberFormat="1" applyFont="1" applyBorder="1" applyAlignment="1">
      <alignment vertical="top"/>
    </xf>
    <xf numFmtId="195" fontId="4" fillId="0" borderId="10" xfId="0" applyNumberFormat="1" applyFont="1" applyBorder="1" applyAlignment="1">
      <alignment vertical="top"/>
    </xf>
    <xf numFmtId="0" fontId="3" fillId="0" borderId="12" xfId="0" applyFont="1" applyFill="1" applyBorder="1" applyAlignment="1">
      <alignment vertical="top" wrapText="1"/>
    </xf>
    <xf numFmtId="2" fontId="3" fillId="0" borderId="10" xfId="0" applyNumberFormat="1" applyFont="1" applyBorder="1" applyAlignment="1">
      <alignment vertical="top"/>
    </xf>
    <xf numFmtId="0" fontId="3" fillId="0" borderId="10" xfId="0" applyFont="1" applyBorder="1" applyAlignment="1">
      <alignment vertical="top"/>
    </xf>
    <xf numFmtId="2" fontId="4" fillId="0" borderId="10" xfId="0" applyNumberFormat="1" applyFont="1" applyBorder="1" applyAlignment="1">
      <alignment vertical="top"/>
    </xf>
    <xf numFmtId="190" fontId="4" fillId="0" borderId="10" xfId="0" applyNumberFormat="1" applyFont="1" applyBorder="1" applyAlignment="1">
      <alignment vertical="top"/>
    </xf>
    <xf numFmtId="2" fontId="4" fillId="0" borderId="10" xfId="0" applyNumberFormat="1" applyFont="1" applyBorder="1" applyAlignment="1">
      <alignment vertical="top"/>
    </xf>
    <xf numFmtId="2" fontId="5" fillId="0" borderId="10" xfId="0" applyNumberFormat="1" applyFont="1" applyBorder="1" applyAlignment="1">
      <alignment vertical="top"/>
    </xf>
    <xf numFmtId="190" fontId="5" fillId="0" borderId="10" xfId="0" applyNumberFormat="1" applyFont="1" applyBorder="1" applyAlignment="1">
      <alignment vertical="top"/>
    </xf>
    <xf numFmtId="0" fontId="3" fillId="0" borderId="10" xfId="0" applyFont="1" applyBorder="1" applyAlignment="1">
      <alignment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vertical="top" wrapText="1"/>
    </xf>
    <xf numFmtId="0" fontId="3" fillId="0" borderId="14" xfId="0" applyFont="1" applyFill="1" applyBorder="1" applyAlignment="1">
      <alignment vertical="top"/>
    </xf>
    <xf numFmtId="0" fontId="3" fillId="0" borderId="12" xfId="0" applyFont="1" applyBorder="1" applyAlignment="1">
      <alignment vertical="top"/>
    </xf>
    <xf numFmtId="0" fontId="4" fillId="0" borderId="12" xfId="0" applyFont="1" applyFill="1" applyBorder="1" applyAlignment="1">
      <alignment vertical="top"/>
    </xf>
    <xf numFmtId="0" fontId="4" fillId="0" borderId="14" xfId="0" applyFont="1" applyBorder="1" applyAlignment="1">
      <alignment vertical="top"/>
    </xf>
    <xf numFmtId="0" fontId="3" fillId="0" borderId="13" xfId="0" applyFont="1" applyBorder="1" applyAlignment="1">
      <alignment vertical="top"/>
    </xf>
    <xf numFmtId="0" fontId="4" fillId="0" borderId="12" xfId="0" applyFont="1" applyBorder="1" applyAlignment="1">
      <alignment vertical="top"/>
    </xf>
    <xf numFmtId="0" fontId="3" fillId="0" borderId="12" xfId="0" applyFont="1" applyBorder="1" applyAlignment="1">
      <alignment vertical="top" wrapText="1"/>
    </xf>
    <xf numFmtId="0" fontId="3"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10" xfId="0" applyFont="1" applyFill="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Fill="1" applyBorder="1" applyAlignment="1">
      <alignment vertical="top" wrapText="1"/>
    </xf>
    <xf numFmtId="0" fontId="3" fillId="0" borderId="12" xfId="0" applyFont="1" applyBorder="1" applyAlignment="1">
      <alignment vertical="top" wrapText="1"/>
    </xf>
    <xf numFmtId="2" fontId="4" fillId="0" borderId="0" xfId="0" applyNumberFormat="1" applyFont="1" applyAlignment="1">
      <alignment vertical="top"/>
    </xf>
    <xf numFmtId="0" fontId="4" fillId="33" borderId="10" xfId="0" applyFont="1" applyFill="1" applyBorder="1" applyAlignment="1">
      <alignment horizontal="center" vertical="top"/>
    </xf>
    <xf numFmtId="2" fontId="3" fillId="33" borderId="10" xfId="0" applyNumberFormat="1" applyFont="1" applyFill="1" applyBorder="1" applyAlignment="1">
      <alignment vertical="center"/>
    </xf>
    <xf numFmtId="2" fontId="4" fillId="33" borderId="10" xfId="0" applyNumberFormat="1"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top"/>
    </xf>
    <xf numFmtId="190" fontId="3" fillId="0" borderId="10" xfId="0" applyNumberFormat="1" applyFont="1" applyFill="1" applyBorder="1" applyAlignment="1">
      <alignment vertical="top"/>
    </xf>
    <xf numFmtId="195" fontId="3" fillId="0" borderId="10" xfId="0" applyNumberFormat="1" applyFont="1" applyFill="1" applyBorder="1" applyAlignment="1">
      <alignment vertical="top"/>
    </xf>
    <xf numFmtId="2" fontId="5" fillId="0" borderId="10" xfId="0" applyNumberFormat="1" applyFont="1" applyFill="1" applyBorder="1" applyAlignment="1">
      <alignment vertical="top"/>
    </xf>
    <xf numFmtId="190" fontId="5" fillId="0" borderId="10" xfId="0" applyNumberFormat="1" applyFont="1" applyFill="1" applyBorder="1" applyAlignment="1">
      <alignment vertical="top"/>
    </xf>
    <xf numFmtId="195" fontId="5" fillId="0" borderId="10" xfId="0" applyNumberFormat="1" applyFont="1" applyFill="1" applyBorder="1" applyAlignment="1">
      <alignment vertical="top"/>
    </xf>
    <xf numFmtId="2" fontId="4" fillId="0" borderId="10" xfId="0" applyNumberFormat="1" applyFont="1" applyFill="1" applyBorder="1" applyAlignment="1">
      <alignment vertical="top"/>
    </xf>
    <xf numFmtId="190" fontId="4" fillId="0" borderId="10" xfId="0" applyNumberFormat="1" applyFont="1" applyFill="1" applyBorder="1" applyAlignment="1">
      <alignment vertical="top"/>
    </xf>
    <xf numFmtId="195" fontId="4" fillId="0" borderId="10" xfId="0" applyNumberFormat="1" applyFont="1" applyFill="1" applyBorder="1" applyAlignment="1">
      <alignment vertical="top"/>
    </xf>
    <xf numFmtId="195" fontId="4" fillId="0" borderId="10" xfId="0" applyNumberFormat="1" applyFont="1" applyFill="1" applyBorder="1" applyAlignment="1">
      <alignment vertical="top"/>
    </xf>
    <xf numFmtId="195" fontId="3" fillId="0" borderId="10" xfId="0" applyNumberFormat="1" applyFont="1" applyFill="1" applyBorder="1" applyAlignment="1">
      <alignment vertical="top" wrapText="1"/>
    </xf>
    <xf numFmtId="190" fontId="4" fillId="0" borderId="10" xfId="0" applyNumberFormat="1" applyFont="1" applyFill="1" applyBorder="1" applyAlignment="1">
      <alignment vertical="top"/>
    </xf>
    <xf numFmtId="2" fontId="4" fillId="0" borderId="10" xfId="0" applyNumberFormat="1" applyFont="1" applyFill="1" applyBorder="1" applyAlignment="1">
      <alignment vertical="top"/>
    </xf>
    <xf numFmtId="0" fontId="3" fillId="0" borderId="0" xfId="0" applyFont="1" applyFill="1" applyAlignment="1">
      <alignment/>
    </xf>
    <xf numFmtId="195" fontId="3" fillId="0" borderId="0" xfId="0" applyNumberFormat="1" applyFont="1" applyFill="1" applyAlignment="1">
      <alignment vertical="top"/>
    </xf>
    <xf numFmtId="0" fontId="3" fillId="0" borderId="0" xfId="0" applyFont="1" applyFill="1" applyAlignment="1">
      <alignment vertical="top" wrapText="1"/>
    </xf>
    <xf numFmtId="195" fontId="3" fillId="0" borderId="0" xfId="0" applyNumberFormat="1" applyFont="1" applyFill="1" applyAlignment="1">
      <alignment vertical="top" wrapText="1"/>
    </xf>
    <xf numFmtId="190" fontId="3" fillId="0" borderId="0" xfId="0" applyNumberFormat="1" applyFont="1" applyFill="1" applyAlignment="1">
      <alignment vertical="top" wrapText="1"/>
    </xf>
    <xf numFmtId="0" fontId="4" fillId="0" borderId="0" xfId="0" applyFont="1" applyFill="1" applyAlignment="1">
      <alignment vertical="top"/>
    </xf>
    <xf numFmtId="195" fontId="4" fillId="0" borderId="0" xfId="0" applyNumberFormat="1" applyFont="1" applyFill="1" applyAlignment="1">
      <alignment vertical="top"/>
    </xf>
    <xf numFmtId="2" fontId="3" fillId="0" borderId="0" xfId="0" applyNumberFormat="1" applyFont="1" applyAlignment="1">
      <alignment vertical="top" wrapText="1"/>
    </xf>
    <xf numFmtId="195" fontId="4" fillId="0" borderId="10" xfId="0" applyNumberFormat="1" applyFont="1" applyBorder="1" applyAlignment="1">
      <alignment vertical="top"/>
    </xf>
    <xf numFmtId="195" fontId="5" fillId="0" borderId="10" xfId="0" applyNumberFormat="1" applyFont="1" applyBorder="1" applyAlignment="1">
      <alignment vertical="top"/>
    </xf>
    <xf numFmtId="195" fontId="3" fillId="0" borderId="0" xfId="0" applyNumberFormat="1" applyFont="1" applyAlignment="1">
      <alignment vertical="top" wrapText="1"/>
    </xf>
    <xf numFmtId="0" fontId="4" fillId="0" borderId="13" xfId="0" applyFont="1" applyFill="1" applyBorder="1" applyAlignment="1">
      <alignment vertical="top"/>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195"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Alignment="1">
      <alignment horizontal="center"/>
    </xf>
    <xf numFmtId="0" fontId="6" fillId="0" borderId="0" xfId="0" applyFont="1" applyBorder="1" applyAlignment="1">
      <alignment horizontal="center" vertical="top" wrapText="1"/>
    </xf>
    <xf numFmtId="0" fontId="5" fillId="0" borderId="0" xfId="0" applyFont="1" applyBorder="1" applyAlignment="1">
      <alignment horizontal="righ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center" vertical="top" wrapText="1"/>
    </xf>
    <xf numFmtId="0" fontId="4"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0" xfId="0" applyBorder="1" applyAlignment="1">
      <alignment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3" fillId="0" borderId="0" xfId="0" applyFont="1" applyAlignment="1">
      <alignment horizontal="left" vertical="top" wrapText="1"/>
    </xf>
    <xf numFmtId="0" fontId="4" fillId="0" borderId="0" xfId="0" applyFont="1" applyBorder="1" applyAlignment="1">
      <alignment horizontal="left" wrapText="1"/>
    </xf>
    <xf numFmtId="0" fontId="4" fillId="0" borderId="10" xfId="0" applyFont="1" applyBorder="1" applyAlignment="1">
      <alignment horizontal="center"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8" fillId="0" borderId="0" xfId="0" applyFont="1" applyBorder="1" applyAlignment="1">
      <alignment horizontal="center" vertical="top" wrapText="1"/>
    </xf>
    <xf numFmtId="0" fontId="4"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84"/>
  <sheetViews>
    <sheetView tabSelected="1" view="pageBreakPreview" zoomScaleSheetLayoutView="100" zoomScalePageLayoutView="0" workbookViewId="0" topLeftCell="A1">
      <pane xSplit="11" ySplit="7" topLeftCell="M53" activePane="bottomRight" state="frozen"/>
      <selection pane="topLeft" activeCell="A1" sqref="A1"/>
      <selection pane="topRight" activeCell="L1" sqref="L1"/>
      <selection pane="bottomLeft" activeCell="A8" sqref="A8"/>
      <selection pane="bottomRight" activeCell="Y14" sqref="Y14"/>
    </sheetView>
  </sheetViews>
  <sheetFormatPr defaultColWidth="9.140625" defaultRowHeight="12.75"/>
  <cols>
    <col min="1" max="1" width="6.57421875" style="1" customWidth="1"/>
    <col min="2" max="2" width="42.8515625" style="1" customWidth="1"/>
    <col min="3" max="3" width="9.140625" style="1" hidden="1" customWidth="1"/>
    <col min="4" max="4" width="8.00390625" style="1" hidden="1" customWidth="1"/>
    <col min="5" max="5" width="2.28125" style="1" hidden="1" customWidth="1"/>
    <col min="6" max="6" width="9.28125" style="1" hidden="1" customWidth="1"/>
    <col min="7" max="7" width="9.140625" style="1" hidden="1" customWidth="1"/>
    <col min="8" max="8" width="9.8515625" style="1" hidden="1" customWidth="1"/>
    <col min="9" max="11" width="9.7109375" style="1" hidden="1" customWidth="1"/>
    <col min="12" max="13" width="9.7109375" style="75" customWidth="1"/>
    <col min="14" max="14" width="9.7109375" style="76" customWidth="1"/>
    <col min="15" max="21" width="9.7109375" style="1" customWidth="1"/>
    <col min="22" max="16384" width="9.140625" style="1" customWidth="1"/>
  </cols>
  <sheetData>
    <row r="1" spans="1:21" ht="22.5" customHeight="1">
      <c r="A1" s="99" t="s">
        <v>134</v>
      </c>
      <c r="B1" s="99"/>
      <c r="C1" s="99"/>
      <c r="D1" s="99"/>
      <c r="E1" s="99"/>
      <c r="F1" s="99"/>
      <c r="G1" s="99"/>
      <c r="H1" s="99"/>
      <c r="I1" s="99"/>
      <c r="J1" s="99"/>
      <c r="K1" s="99"/>
      <c r="L1" s="99"/>
      <c r="M1" s="99"/>
      <c r="N1" s="99"/>
      <c r="O1" s="99"/>
      <c r="P1" s="99"/>
      <c r="Q1" s="99"/>
      <c r="R1" s="99"/>
      <c r="S1" s="99"/>
      <c r="T1" s="99"/>
      <c r="U1" s="99"/>
    </row>
    <row r="2" spans="1:21" s="6" customFormat="1" ht="23.25" customHeight="1">
      <c r="A2" s="99" t="s">
        <v>112</v>
      </c>
      <c r="B2" s="99"/>
      <c r="C2" s="99"/>
      <c r="D2" s="99"/>
      <c r="E2" s="99"/>
      <c r="F2" s="99"/>
      <c r="G2" s="99"/>
      <c r="H2" s="99"/>
      <c r="I2" s="99"/>
      <c r="J2" s="99"/>
      <c r="K2" s="99"/>
      <c r="L2" s="99"/>
      <c r="M2" s="99"/>
      <c r="N2" s="99"/>
      <c r="O2" s="99"/>
      <c r="P2" s="99"/>
      <c r="Q2" s="99"/>
      <c r="R2" s="99"/>
      <c r="S2" s="99"/>
      <c r="T2" s="99"/>
      <c r="U2" s="99"/>
    </row>
    <row r="3" spans="1:21" s="6" customFormat="1" ht="18.75" customHeight="1">
      <c r="A3" s="100" t="s">
        <v>141</v>
      </c>
      <c r="B3" s="100"/>
      <c r="C3" s="100"/>
      <c r="D3" s="100"/>
      <c r="E3" s="100"/>
      <c r="F3" s="100"/>
      <c r="G3" s="100"/>
      <c r="H3" s="100"/>
      <c r="I3" s="100"/>
      <c r="J3" s="100"/>
      <c r="K3" s="100"/>
      <c r="L3" s="100"/>
      <c r="M3" s="100"/>
      <c r="N3" s="100"/>
      <c r="O3" s="100"/>
      <c r="P3" s="100"/>
      <c r="Q3" s="100"/>
      <c r="R3" s="100"/>
      <c r="S3" s="100"/>
      <c r="T3" s="100"/>
      <c r="U3" s="100"/>
    </row>
    <row r="4" spans="1:21" s="6" customFormat="1" ht="14.25" customHeight="1">
      <c r="A4" s="101" t="s">
        <v>93</v>
      </c>
      <c r="B4" s="101"/>
      <c r="C4" s="101"/>
      <c r="D4" s="101"/>
      <c r="E4" s="101"/>
      <c r="F4" s="101"/>
      <c r="G4" s="101"/>
      <c r="H4" s="101"/>
      <c r="I4" s="101"/>
      <c r="J4" s="101"/>
      <c r="K4" s="101"/>
      <c r="L4" s="101"/>
      <c r="M4" s="101"/>
      <c r="N4" s="101"/>
      <c r="O4" s="101"/>
      <c r="P4" s="101"/>
      <c r="Q4" s="101"/>
      <c r="R4" s="101"/>
      <c r="S4" s="101"/>
      <c r="T4" s="101"/>
      <c r="U4" s="101"/>
    </row>
    <row r="5" spans="1:21" s="9" customFormat="1" ht="15">
      <c r="A5" s="95" t="s">
        <v>135</v>
      </c>
      <c r="B5" s="94" t="s">
        <v>78</v>
      </c>
      <c r="C5" s="90" t="s">
        <v>80</v>
      </c>
      <c r="D5" s="90"/>
      <c r="E5" s="90"/>
      <c r="F5" s="90" t="s">
        <v>82</v>
      </c>
      <c r="G5" s="90"/>
      <c r="H5" s="90"/>
      <c r="I5" s="90" t="s">
        <v>94</v>
      </c>
      <c r="J5" s="90"/>
      <c r="K5" s="90"/>
      <c r="L5" s="91" t="s">
        <v>104</v>
      </c>
      <c r="M5" s="91"/>
      <c r="N5" s="91"/>
      <c r="O5" s="94" t="s">
        <v>116</v>
      </c>
      <c r="P5" s="94"/>
      <c r="Q5" s="94"/>
      <c r="R5" s="95" t="s">
        <v>124</v>
      </c>
      <c r="S5" s="94"/>
      <c r="T5" s="94"/>
      <c r="U5" s="61" t="s">
        <v>132</v>
      </c>
    </row>
    <row r="6" spans="1:21" ht="14.25" customHeight="1">
      <c r="A6" s="94"/>
      <c r="B6" s="94"/>
      <c r="C6" s="90" t="s">
        <v>75</v>
      </c>
      <c r="D6" s="93" t="s">
        <v>76</v>
      </c>
      <c r="E6" s="92" t="s">
        <v>109</v>
      </c>
      <c r="F6" s="93" t="s">
        <v>75</v>
      </c>
      <c r="G6" s="93" t="s">
        <v>81</v>
      </c>
      <c r="H6" s="92" t="s">
        <v>111</v>
      </c>
      <c r="I6" s="93" t="s">
        <v>75</v>
      </c>
      <c r="J6" s="93" t="s">
        <v>81</v>
      </c>
      <c r="K6" s="107" t="s">
        <v>127</v>
      </c>
      <c r="L6" s="96" t="s">
        <v>75</v>
      </c>
      <c r="M6" s="96" t="s">
        <v>81</v>
      </c>
      <c r="N6" s="89" t="s">
        <v>128</v>
      </c>
      <c r="O6" s="96" t="s">
        <v>75</v>
      </c>
      <c r="P6" s="96" t="s">
        <v>81</v>
      </c>
      <c r="Q6" s="89" t="s">
        <v>109</v>
      </c>
      <c r="R6" s="96" t="s">
        <v>75</v>
      </c>
      <c r="S6" s="96" t="s">
        <v>81</v>
      </c>
      <c r="T6" s="89" t="s">
        <v>129</v>
      </c>
      <c r="U6" s="87" t="s">
        <v>75</v>
      </c>
    </row>
    <row r="7" spans="1:21" ht="15.75" customHeight="1">
      <c r="A7" s="94"/>
      <c r="B7" s="94"/>
      <c r="C7" s="90"/>
      <c r="D7" s="93"/>
      <c r="E7" s="93"/>
      <c r="F7" s="93"/>
      <c r="G7" s="93"/>
      <c r="H7" s="93"/>
      <c r="I7" s="93"/>
      <c r="J7" s="93"/>
      <c r="K7" s="108"/>
      <c r="L7" s="96"/>
      <c r="M7" s="96"/>
      <c r="N7" s="89"/>
      <c r="O7" s="96"/>
      <c r="P7" s="96"/>
      <c r="Q7" s="89"/>
      <c r="R7" s="96"/>
      <c r="S7" s="96"/>
      <c r="T7" s="89"/>
      <c r="U7" s="88"/>
    </row>
    <row r="8" spans="1:21" ht="15">
      <c r="A8" s="11">
        <v>1</v>
      </c>
      <c r="B8" s="11">
        <v>2</v>
      </c>
      <c r="C8" s="10">
        <v>3</v>
      </c>
      <c r="D8" s="10">
        <v>4</v>
      </c>
      <c r="E8" s="10">
        <v>5</v>
      </c>
      <c r="F8" s="10">
        <v>3</v>
      </c>
      <c r="G8" s="10">
        <v>4</v>
      </c>
      <c r="H8" s="10">
        <v>5</v>
      </c>
      <c r="I8" s="10">
        <v>6</v>
      </c>
      <c r="J8" s="10">
        <v>7</v>
      </c>
      <c r="K8" s="10">
        <v>8</v>
      </c>
      <c r="L8" s="62">
        <v>3</v>
      </c>
      <c r="M8" s="62">
        <v>4</v>
      </c>
      <c r="N8" s="62">
        <v>5</v>
      </c>
      <c r="O8" s="10">
        <v>6</v>
      </c>
      <c r="P8" s="10">
        <v>7</v>
      </c>
      <c r="Q8" s="10">
        <v>8</v>
      </c>
      <c r="R8" s="10">
        <v>9</v>
      </c>
      <c r="S8" s="10">
        <v>10</v>
      </c>
      <c r="T8" s="10">
        <v>11</v>
      </c>
      <c r="U8" s="10">
        <v>12</v>
      </c>
    </row>
    <row r="9" spans="1:21" ht="15">
      <c r="A9" s="52">
        <v>1</v>
      </c>
      <c r="B9" s="40" t="s">
        <v>0</v>
      </c>
      <c r="C9" s="31">
        <v>177</v>
      </c>
      <c r="D9" s="31">
        <v>173.5</v>
      </c>
      <c r="E9" s="31">
        <v>171.68</v>
      </c>
      <c r="F9" s="31">
        <v>185.5</v>
      </c>
      <c r="G9" s="18">
        <v>185.5</v>
      </c>
      <c r="H9" s="18">
        <v>185.87</v>
      </c>
      <c r="I9" s="18">
        <v>201</v>
      </c>
      <c r="J9" s="18">
        <v>223.3</v>
      </c>
      <c r="K9" s="18">
        <v>232.89</v>
      </c>
      <c r="L9" s="63">
        <v>268.7</v>
      </c>
      <c r="M9" s="64">
        <v>299.21</v>
      </c>
      <c r="N9" s="64">
        <v>286.39</v>
      </c>
      <c r="O9" s="28">
        <v>260</v>
      </c>
      <c r="P9" s="28">
        <v>260</v>
      </c>
      <c r="Q9" s="28">
        <v>267.71</v>
      </c>
      <c r="R9" s="28">
        <v>287</v>
      </c>
      <c r="S9" s="28">
        <v>286</v>
      </c>
      <c r="T9" s="28">
        <v>222</v>
      </c>
      <c r="U9" s="28">
        <v>297.5</v>
      </c>
    </row>
    <row r="10" spans="1:21" ht="15">
      <c r="A10" s="52"/>
      <c r="B10" s="40"/>
      <c r="C10" s="32"/>
      <c r="D10" s="32"/>
      <c r="E10" s="32"/>
      <c r="F10" s="32"/>
      <c r="G10" s="18"/>
      <c r="H10" s="18"/>
      <c r="I10" s="18"/>
      <c r="J10" s="18"/>
      <c r="K10" s="18"/>
      <c r="L10" s="63"/>
      <c r="M10" s="64"/>
      <c r="N10" s="64"/>
      <c r="O10" s="32"/>
      <c r="P10" s="28"/>
      <c r="Q10" s="28"/>
      <c r="R10" s="28"/>
      <c r="S10" s="28"/>
      <c r="T10" s="28"/>
      <c r="U10" s="28"/>
    </row>
    <row r="11" spans="1:21" ht="15">
      <c r="A11" s="52">
        <v>2</v>
      </c>
      <c r="B11" s="40" t="s">
        <v>48</v>
      </c>
      <c r="C11" s="32"/>
      <c r="D11" s="32"/>
      <c r="E11" s="32"/>
      <c r="F11" s="32"/>
      <c r="G11" s="18"/>
      <c r="H11" s="18"/>
      <c r="I11" s="18"/>
      <c r="J11" s="18"/>
      <c r="K11" s="18"/>
      <c r="L11" s="63"/>
      <c r="M11" s="64"/>
      <c r="N11" s="64"/>
      <c r="O11" s="32"/>
      <c r="P11" s="28"/>
      <c r="Q11" s="28"/>
      <c r="R11" s="28"/>
      <c r="S11" s="28"/>
      <c r="T11" s="28"/>
      <c r="U11" s="28"/>
    </row>
    <row r="12" spans="1:21" ht="14.25">
      <c r="A12" s="52"/>
      <c r="B12" s="42" t="s">
        <v>29</v>
      </c>
      <c r="C12" s="31">
        <v>10.6</v>
      </c>
      <c r="D12" s="31">
        <v>10.6</v>
      </c>
      <c r="E12" s="31">
        <v>8.84</v>
      </c>
      <c r="F12" s="31">
        <v>11.7</v>
      </c>
      <c r="G12" s="18">
        <v>11.7</v>
      </c>
      <c r="H12" s="18">
        <v>9.53</v>
      </c>
      <c r="I12" s="18">
        <v>12.2</v>
      </c>
      <c r="J12" s="18">
        <v>14.4</v>
      </c>
      <c r="K12" s="18">
        <v>14.08</v>
      </c>
      <c r="L12" s="63">
        <v>17</v>
      </c>
      <c r="M12" s="64">
        <v>16.75</v>
      </c>
      <c r="N12" s="64">
        <v>16.59</v>
      </c>
      <c r="O12" s="28">
        <v>15</v>
      </c>
      <c r="P12" s="28">
        <v>15</v>
      </c>
      <c r="Q12" s="28">
        <v>17.32</v>
      </c>
      <c r="R12" s="28">
        <v>17</v>
      </c>
      <c r="S12" s="28">
        <v>20.5</v>
      </c>
      <c r="T12" s="28">
        <v>15.3</v>
      </c>
      <c r="U12" s="28">
        <v>21</v>
      </c>
    </row>
    <row r="13" spans="1:21" ht="11.25" customHeight="1">
      <c r="A13" s="52"/>
      <c r="B13" s="40"/>
      <c r="C13" s="32"/>
      <c r="D13" s="32"/>
      <c r="E13" s="32"/>
      <c r="F13" s="32"/>
      <c r="G13" s="18"/>
      <c r="H13" s="18"/>
      <c r="I13" s="18"/>
      <c r="J13" s="18"/>
      <c r="K13" s="18"/>
      <c r="L13" s="63"/>
      <c r="M13" s="64"/>
      <c r="N13" s="64"/>
      <c r="O13" s="28"/>
      <c r="P13" s="28"/>
      <c r="Q13" s="28"/>
      <c r="R13" s="28"/>
      <c r="S13" s="28"/>
      <c r="T13" s="28"/>
      <c r="U13" s="28"/>
    </row>
    <row r="14" spans="1:21" ht="14.25" customHeight="1">
      <c r="A14" s="52">
        <v>3</v>
      </c>
      <c r="B14" s="39" t="s">
        <v>121</v>
      </c>
      <c r="C14" s="32"/>
      <c r="D14" s="32"/>
      <c r="E14" s="32"/>
      <c r="F14" s="32"/>
      <c r="G14" s="18"/>
      <c r="H14" s="18"/>
      <c r="I14" s="18"/>
      <c r="J14" s="18"/>
      <c r="K14" s="18"/>
      <c r="L14" s="63"/>
      <c r="M14" s="64"/>
      <c r="N14" s="64"/>
      <c r="O14" s="28"/>
      <c r="P14" s="28"/>
      <c r="Q14" s="28"/>
      <c r="R14" s="28"/>
      <c r="S14" s="28"/>
      <c r="T14" s="28"/>
      <c r="U14" s="28"/>
    </row>
    <row r="15" spans="1:21" ht="15">
      <c r="A15" s="52" t="s">
        <v>53</v>
      </c>
      <c r="B15" s="40" t="s">
        <v>52</v>
      </c>
      <c r="C15" s="32"/>
      <c r="D15" s="32"/>
      <c r="E15" s="32"/>
      <c r="F15" s="32"/>
      <c r="G15" s="18"/>
      <c r="H15" s="18"/>
      <c r="I15" s="18"/>
      <c r="J15" s="18"/>
      <c r="K15" s="18"/>
      <c r="L15" s="63"/>
      <c r="M15" s="64"/>
      <c r="N15" s="64"/>
      <c r="O15" s="28"/>
      <c r="P15" s="28"/>
      <c r="Q15" s="28"/>
      <c r="R15" s="28"/>
      <c r="S15" s="28"/>
      <c r="T15" s="28"/>
      <c r="U15" s="28"/>
    </row>
    <row r="16" spans="1:21" ht="14.25">
      <c r="A16" s="52"/>
      <c r="B16" s="43" t="s">
        <v>10</v>
      </c>
      <c r="C16" s="31">
        <v>5.4</v>
      </c>
      <c r="D16" s="31">
        <v>5.4</v>
      </c>
      <c r="E16" s="31">
        <v>5.4</v>
      </c>
      <c r="F16" s="31">
        <v>5.9</v>
      </c>
      <c r="G16" s="18">
        <v>6.2</v>
      </c>
      <c r="H16" s="18">
        <v>6.19</v>
      </c>
      <c r="I16" s="18">
        <v>6.85</v>
      </c>
      <c r="J16" s="18">
        <v>6.72</v>
      </c>
      <c r="K16" s="18">
        <v>10.32</v>
      </c>
      <c r="L16" s="63">
        <v>8.3</v>
      </c>
      <c r="M16" s="64">
        <v>8.91</v>
      </c>
      <c r="N16" s="64">
        <v>8.88</v>
      </c>
      <c r="O16" s="28">
        <v>7.1</v>
      </c>
      <c r="P16" s="28">
        <v>7.1</v>
      </c>
      <c r="Q16" s="28">
        <v>7.7</v>
      </c>
      <c r="R16" s="28">
        <v>7.8</v>
      </c>
      <c r="S16" s="28">
        <v>7.8</v>
      </c>
      <c r="T16" s="28">
        <v>7.8</v>
      </c>
      <c r="U16" s="28">
        <v>8.5</v>
      </c>
    </row>
    <row r="17" spans="1:21" ht="14.25">
      <c r="A17" s="52"/>
      <c r="B17" s="43" t="s">
        <v>13</v>
      </c>
      <c r="C17" s="31">
        <v>4.1</v>
      </c>
      <c r="D17" s="31">
        <v>4.1</v>
      </c>
      <c r="E17" s="31">
        <v>4.1</v>
      </c>
      <c r="F17" s="31">
        <v>4.45</v>
      </c>
      <c r="G17" s="18">
        <v>4.6</v>
      </c>
      <c r="H17" s="18">
        <v>4.6</v>
      </c>
      <c r="I17" s="18">
        <v>5</v>
      </c>
      <c r="J17" s="18">
        <v>4.94</v>
      </c>
      <c r="K17" s="18">
        <v>6.27</v>
      </c>
      <c r="L17" s="63">
        <v>7.6</v>
      </c>
      <c r="M17" s="64">
        <v>7.91</v>
      </c>
      <c r="N17" s="64">
        <v>7.91</v>
      </c>
      <c r="O17" s="28">
        <v>6.8</v>
      </c>
      <c r="P17" s="28">
        <v>6.8</v>
      </c>
      <c r="Q17" s="28">
        <v>7.3</v>
      </c>
      <c r="R17" s="28">
        <v>7.7</v>
      </c>
      <c r="S17" s="28">
        <v>7.7</v>
      </c>
      <c r="T17" s="28">
        <v>7.7</v>
      </c>
      <c r="U17" s="28">
        <v>8.5</v>
      </c>
    </row>
    <row r="18" spans="1:21" ht="14.25">
      <c r="A18" s="52"/>
      <c r="B18" s="43" t="s">
        <v>11</v>
      </c>
      <c r="C18" s="31">
        <v>3.6</v>
      </c>
      <c r="D18" s="31">
        <v>3.5</v>
      </c>
      <c r="E18" s="31">
        <v>3.5</v>
      </c>
      <c r="F18" s="31">
        <v>4</v>
      </c>
      <c r="G18" s="18">
        <v>4.2</v>
      </c>
      <c r="H18" s="18">
        <v>4.2</v>
      </c>
      <c r="I18" s="18">
        <v>4.6</v>
      </c>
      <c r="J18" s="18">
        <v>4.55</v>
      </c>
      <c r="K18" s="18">
        <v>7.27</v>
      </c>
      <c r="L18" s="63">
        <v>6</v>
      </c>
      <c r="M18" s="64">
        <v>7.39</v>
      </c>
      <c r="N18" s="64">
        <v>7.38</v>
      </c>
      <c r="O18" s="28">
        <v>6.3</v>
      </c>
      <c r="P18" s="28">
        <v>6.28</v>
      </c>
      <c r="Q18" s="28">
        <v>6.28</v>
      </c>
      <c r="R18" s="28">
        <v>7</v>
      </c>
      <c r="S18" s="28">
        <v>7</v>
      </c>
      <c r="T18" s="28">
        <v>5.25</v>
      </c>
      <c r="U18" s="28">
        <v>7.5</v>
      </c>
    </row>
    <row r="19" spans="1:21" ht="14.25">
      <c r="A19" s="52"/>
      <c r="B19" s="43" t="s">
        <v>12</v>
      </c>
      <c r="C19" s="31">
        <v>3.87</v>
      </c>
      <c r="D19" s="31">
        <v>3.75</v>
      </c>
      <c r="E19" s="31">
        <v>3.75</v>
      </c>
      <c r="F19" s="31">
        <v>4.1</v>
      </c>
      <c r="G19" s="18">
        <v>3.88</v>
      </c>
      <c r="H19" s="18">
        <v>3.65</v>
      </c>
      <c r="I19" s="18">
        <v>4.45</v>
      </c>
      <c r="J19" s="18">
        <v>4.39</v>
      </c>
      <c r="K19" s="18">
        <v>7.05</v>
      </c>
      <c r="L19" s="63">
        <v>5.8</v>
      </c>
      <c r="M19" s="64">
        <v>6.58</v>
      </c>
      <c r="N19" s="64">
        <v>5.78</v>
      </c>
      <c r="O19" s="28">
        <v>6.15</v>
      </c>
      <c r="P19" s="28">
        <v>6.15</v>
      </c>
      <c r="Q19" s="28">
        <v>6.69</v>
      </c>
      <c r="R19" s="28">
        <v>6.76</v>
      </c>
      <c r="S19" s="28">
        <v>6.76</v>
      </c>
      <c r="T19" s="28">
        <v>6.76</v>
      </c>
      <c r="U19" s="28">
        <v>7.5</v>
      </c>
    </row>
    <row r="20" spans="1:21" ht="15">
      <c r="A20" s="52"/>
      <c r="B20" s="40" t="s">
        <v>118</v>
      </c>
      <c r="C20" s="33">
        <f aca="true" t="shared" si="0" ref="C20:I20">SUM(C16:C19)</f>
        <v>16.97</v>
      </c>
      <c r="D20" s="33">
        <f t="shared" si="0"/>
        <v>16.75</v>
      </c>
      <c r="E20" s="33">
        <f t="shared" si="0"/>
        <v>16.75</v>
      </c>
      <c r="F20" s="36">
        <f t="shared" si="0"/>
        <v>18.450000000000003</v>
      </c>
      <c r="G20" s="36">
        <f t="shared" si="0"/>
        <v>18.88</v>
      </c>
      <c r="H20" s="36">
        <f t="shared" si="0"/>
        <v>18.639999999999997</v>
      </c>
      <c r="I20" s="36">
        <f t="shared" si="0"/>
        <v>20.9</v>
      </c>
      <c r="J20" s="36">
        <f>SUM(J16:J19)</f>
        <v>20.6</v>
      </c>
      <c r="K20" s="36">
        <f>K16+K17+K18+K19</f>
        <v>30.91</v>
      </c>
      <c r="L20" s="65">
        <f aca="true" t="shared" si="1" ref="L20:U20">SUM(L16:L19)</f>
        <v>27.7</v>
      </c>
      <c r="M20" s="65">
        <f t="shared" si="1"/>
        <v>30.79</v>
      </c>
      <c r="N20" s="65">
        <f t="shared" si="1"/>
        <v>29.95</v>
      </c>
      <c r="O20" s="36">
        <f t="shared" si="1"/>
        <v>26.35</v>
      </c>
      <c r="P20" s="36">
        <f t="shared" si="1"/>
        <v>26.33</v>
      </c>
      <c r="Q20" s="83">
        <f t="shared" si="1"/>
        <v>27.970000000000002</v>
      </c>
      <c r="R20" s="83">
        <f t="shared" si="1"/>
        <v>29.259999999999998</v>
      </c>
      <c r="S20" s="83">
        <f t="shared" si="1"/>
        <v>29.259999999999998</v>
      </c>
      <c r="T20" s="83">
        <f t="shared" si="1"/>
        <v>27.509999999999998</v>
      </c>
      <c r="U20" s="83">
        <f t="shared" si="1"/>
        <v>32</v>
      </c>
    </row>
    <row r="21" spans="1:21" ht="9.75" customHeight="1">
      <c r="A21" s="52"/>
      <c r="B21" s="40"/>
      <c r="C21" s="32"/>
      <c r="D21" s="32"/>
      <c r="E21" s="32"/>
      <c r="F21" s="32"/>
      <c r="G21" s="18"/>
      <c r="H21" s="18"/>
      <c r="I21" s="18"/>
      <c r="J21" s="18"/>
      <c r="K21" s="18"/>
      <c r="L21" s="63"/>
      <c r="M21" s="64"/>
      <c r="N21" s="64"/>
      <c r="O21" s="28"/>
      <c r="P21" s="28"/>
      <c r="Q21" s="28"/>
      <c r="R21" s="28"/>
      <c r="S21" s="28"/>
      <c r="T21" s="28"/>
      <c r="U21" s="28"/>
    </row>
    <row r="22" spans="1:21" ht="15">
      <c r="A22" s="52" t="s">
        <v>54</v>
      </c>
      <c r="B22" s="40" t="s">
        <v>51</v>
      </c>
      <c r="C22" s="32"/>
      <c r="D22" s="32"/>
      <c r="E22" s="32"/>
      <c r="F22" s="32"/>
      <c r="G22" s="18"/>
      <c r="H22" s="18"/>
      <c r="I22" s="18"/>
      <c r="J22" s="18"/>
      <c r="K22" s="18"/>
      <c r="L22" s="63"/>
      <c r="M22" s="64"/>
      <c r="N22" s="64"/>
      <c r="O22" s="28"/>
      <c r="P22" s="28"/>
      <c r="Q22" s="28"/>
      <c r="R22" s="28"/>
      <c r="S22" s="28"/>
      <c r="T22" s="28"/>
      <c r="U22" s="28"/>
    </row>
    <row r="23" spans="1:21" ht="14.25">
      <c r="A23" s="52"/>
      <c r="B23" s="43" t="s">
        <v>14</v>
      </c>
      <c r="C23" s="31">
        <v>2.1</v>
      </c>
      <c r="D23" s="31">
        <v>2.1</v>
      </c>
      <c r="E23" s="31">
        <v>1.85</v>
      </c>
      <c r="F23" s="31">
        <v>2.3</v>
      </c>
      <c r="G23" s="18">
        <v>2.16</v>
      </c>
      <c r="H23" s="18">
        <v>2.16</v>
      </c>
      <c r="I23" s="18">
        <v>2.5</v>
      </c>
      <c r="J23" s="18">
        <v>2.41</v>
      </c>
      <c r="K23" s="18">
        <v>2.59</v>
      </c>
      <c r="L23" s="63">
        <v>2.95</v>
      </c>
      <c r="M23" s="64">
        <v>3.07</v>
      </c>
      <c r="N23" s="64">
        <v>3.05</v>
      </c>
      <c r="O23" s="28">
        <v>3.13</v>
      </c>
      <c r="P23" s="28">
        <v>3.13</v>
      </c>
      <c r="Q23" s="28">
        <v>3.42</v>
      </c>
      <c r="R23" s="28">
        <v>3.45</v>
      </c>
      <c r="S23" s="28">
        <v>3.45</v>
      </c>
      <c r="T23" s="28">
        <v>2.55</v>
      </c>
      <c r="U23" s="28">
        <v>4.16</v>
      </c>
    </row>
    <row r="24" spans="1:21" ht="29.25" customHeight="1">
      <c r="A24" s="52"/>
      <c r="B24" s="16" t="s">
        <v>88</v>
      </c>
      <c r="C24" s="17">
        <v>1.1</v>
      </c>
      <c r="D24" s="17">
        <v>1</v>
      </c>
      <c r="E24" s="17">
        <v>0.94</v>
      </c>
      <c r="F24" s="17">
        <v>1.1</v>
      </c>
      <c r="G24" s="17">
        <v>1.1</v>
      </c>
      <c r="H24" s="17">
        <v>0.79</v>
      </c>
      <c r="I24" s="17">
        <v>1.1</v>
      </c>
      <c r="J24" s="17">
        <v>1.03</v>
      </c>
      <c r="K24" s="17">
        <v>0.08</v>
      </c>
      <c r="L24" s="63">
        <v>1.3</v>
      </c>
      <c r="M24" s="64">
        <v>1.21</v>
      </c>
      <c r="N24" s="64">
        <v>0.73</v>
      </c>
      <c r="O24" s="28">
        <v>1.35</v>
      </c>
      <c r="P24" s="28">
        <v>2.13</v>
      </c>
      <c r="Q24" s="28">
        <v>1.78</v>
      </c>
      <c r="R24" s="28">
        <v>2.35</v>
      </c>
      <c r="S24" s="28">
        <v>2.35</v>
      </c>
      <c r="T24" s="28">
        <v>0.64</v>
      </c>
      <c r="U24" s="28">
        <v>2.5</v>
      </c>
    </row>
    <row r="25" spans="1:21" ht="29.25" customHeight="1">
      <c r="A25" s="52"/>
      <c r="B25" s="54" t="s">
        <v>126</v>
      </c>
      <c r="C25" s="17">
        <v>1.3</v>
      </c>
      <c r="D25" s="17">
        <v>1.3</v>
      </c>
      <c r="E25" s="17">
        <v>0.84</v>
      </c>
      <c r="F25" s="17">
        <v>1.35</v>
      </c>
      <c r="G25" s="17">
        <v>1.34</v>
      </c>
      <c r="H25" s="17">
        <v>0.77</v>
      </c>
      <c r="I25" s="17">
        <v>1.35</v>
      </c>
      <c r="J25" s="17">
        <v>1.27</v>
      </c>
      <c r="K25" s="17">
        <v>0.81</v>
      </c>
      <c r="L25" s="63">
        <v>1.5</v>
      </c>
      <c r="M25" s="64">
        <v>1.42</v>
      </c>
      <c r="N25" s="64">
        <v>0.06</v>
      </c>
      <c r="O25" s="28">
        <v>1.55</v>
      </c>
      <c r="P25" s="28">
        <v>1.55</v>
      </c>
      <c r="Q25" s="28">
        <v>0.73</v>
      </c>
      <c r="R25" s="28">
        <v>1.55</v>
      </c>
      <c r="S25" s="28">
        <v>1.55</v>
      </c>
      <c r="T25" s="28">
        <v>0.57</v>
      </c>
      <c r="U25" s="28">
        <v>1.55</v>
      </c>
    </row>
    <row r="26" spans="1:21" ht="42.75" customHeight="1">
      <c r="A26" s="52"/>
      <c r="B26" s="26" t="s">
        <v>89</v>
      </c>
      <c r="C26" s="17">
        <v>1.5</v>
      </c>
      <c r="D26" s="17">
        <v>1.5</v>
      </c>
      <c r="E26" s="17">
        <v>1.24</v>
      </c>
      <c r="F26" s="17">
        <v>1.55</v>
      </c>
      <c r="G26" s="17">
        <v>1.55</v>
      </c>
      <c r="H26" s="17">
        <v>0.04</v>
      </c>
      <c r="I26" s="17">
        <v>1.55</v>
      </c>
      <c r="J26" s="17">
        <v>1.46</v>
      </c>
      <c r="K26" s="17">
        <v>1.32</v>
      </c>
      <c r="L26" s="63">
        <v>2</v>
      </c>
      <c r="M26" s="64">
        <v>1.89</v>
      </c>
      <c r="N26" s="64">
        <v>1.72</v>
      </c>
      <c r="O26" s="28">
        <v>2.2</v>
      </c>
      <c r="P26" s="28">
        <v>2.2</v>
      </c>
      <c r="Q26" s="28">
        <v>2</v>
      </c>
      <c r="R26" s="28">
        <v>2.35</v>
      </c>
      <c r="S26" s="28">
        <v>2.35</v>
      </c>
      <c r="T26" s="28">
        <v>2.14</v>
      </c>
      <c r="U26" s="28">
        <v>2.35</v>
      </c>
    </row>
    <row r="27" spans="1:21" ht="14.25">
      <c r="A27" s="52"/>
      <c r="B27" s="24" t="s">
        <v>28</v>
      </c>
      <c r="C27" s="31">
        <v>1.65</v>
      </c>
      <c r="D27" s="31">
        <v>1.6</v>
      </c>
      <c r="E27" s="31">
        <v>1.6</v>
      </c>
      <c r="F27" s="31">
        <v>1.95</v>
      </c>
      <c r="G27" s="18">
        <v>1.95</v>
      </c>
      <c r="H27" s="18">
        <v>1.95</v>
      </c>
      <c r="I27" s="18">
        <v>2.21</v>
      </c>
      <c r="J27" s="18">
        <v>2.21</v>
      </c>
      <c r="K27" s="18">
        <v>2.21</v>
      </c>
      <c r="L27" s="63">
        <v>2.8</v>
      </c>
      <c r="M27" s="64">
        <v>2.66</v>
      </c>
      <c r="N27" s="64">
        <v>2.29</v>
      </c>
      <c r="O27" s="28">
        <v>3</v>
      </c>
      <c r="P27" s="28">
        <v>3</v>
      </c>
      <c r="Q27" s="28">
        <v>2.75</v>
      </c>
      <c r="R27" s="28">
        <v>3.1</v>
      </c>
      <c r="S27" s="28">
        <v>3.1</v>
      </c>
      <c r="T27" s="28">
        <v>2.12</v>
      </c>
      <c r="U27" s="28">
        <v>2.75</v>
      </c>
    </row>
    <row r="28" spans="1:21" ht="15" customHeight="1">
      <c r="A28" s="52"/>
      <c r="B28" s="24" t="s">
        <v>24</v>
      </c>
      <c r="C28" s="31">
        <v>2.6</v>
      </c>
      <c r="D28" s="31">
        <v>2.6</v>
      </c>
      <c r="E28" s="31">
        <v>2.6</v>
      </c>
      <c r="F28" s="31">
        <v>2.9</v>
      </c>
      <c r="G28" s="18">
        <v>2.9</v>
      </c>
      <c r="H28" s="18">
        <v>2.9</v>
      </c>
      <c r="I28" s="18">
        <v>3.25</v>
      </c>
      <c r="J28" s="18">
        <v>3.23</v>
      </c>
      <c r="K28" s="18">
        <v>3.93</v>
      </c>
      <c r="L28" s="63">
        <v>4.35</v>
      </c>
      <c r="M28" s="64">
        <v>4.8</v>
      </c>
      <c r="N28" s="64">
        <v>4.8</v>
      </c>
      <c r="O28" s="28">
        <v>4.1</v>
      </c>
      <c r="P28" s="28">
        <v>4.1</v>
      </c>
      <c r="Q28" s="28">
        <v>4.1</v>
      </c>
      <c r="R28" s="28">
        <v>4.5</v>
      </c>
      <c r="S28" s="28">
        <v>4.5</v>
      </c>
      <c r="T28" s="28">
        <v>3.38</v>
      </c>
      <c r="U28" s="28">
        <v>4.9</v>
      </c>
    </row>
    <row r="29" spans="1:21" ht="16.5" customHeight="1">
      <c r="A29" s="52"/>
      <c r="B29" s="24" t="s">
        <v>61</v>
      </c>
      <c r="C29" s="31">
        <v>0.03</v>
      </c>
      <c r="D29" s="31">
        <v>0.03</v>
      </c>
      <c r="E29" s="31">
        <v>0</v>
      </c>
      <c r="F29" s="31">
        <v>0.03</v>
      </c>
      <c r="G29" s="18">
        <v>0.03</v>
      </c>
      <c r="H29" s="18">
        <v>0.03</v>
      </c>
      <c r="I29" s="18">
        <v>0.03</v>
      </c>
      <c r="J29" s="18">
        <v>0.03</v>
      </c>
      <c r="K29" s="18">
        <v>0.03</v>
      </c>
      <c r="L29" s="63">
        <v>0.03</v>
      </c>
      <c r="M29" s="64">
        <v>0.03</v>
      </c>
      <c r="N29" s="64">
        <v>0.03</v>
      </c>
      <c r="O29" s="28">
        <v>0.03</v>
      </c>
      <c r="P29" s="28">
        <v>0.03</v>
      </c>
      <c r="Q29" s="28">
        <v>0.03</v>
      </c>
      <c r="R29" s="28">
        <v>0.03</v>
      </c>
      <c r="S29" s="28">
        <v>0.03</v>
      </c>
      <c r="T29" s="28">
        <v>0</v>
      </c>
      <c r="U29" s="28">
        <v>0.03</v>
      </c>
    </row>
    <row r="30" spans="1:21" ht="18" customHeight="1">
      <c r="A30" s="52"/>
      <c r="B30" s="24" t="s">
        <v>43</v>
      </c>
      <c r="C30" s="31">
        <v>0.7</v>
      </c>
      <c r="D30" s="31">
        <v>0.6</v>
      </c>
      <c r="E30" s="31">
        <v>0.5</v>
      </c>
      <c r="F30" s="31">
        <v>0.7</v>
      </c>
      <c r="G30" s="18">
        <v>0.7</v>
      </c>
      <c r="H30" s="18">
        <v>0.44</v>
      </c>
      <c r="I30" s="18">
        <v>0.7</v>
      </c>
      <c r="J30" s="18">
        <v>0.7</v>
      </c>
      <c r="K30" s="18">
        <v>0.46</v>
      </c>
      <c r="L30" s="63">
        <v>0.74</v>
      </c>
      <c r="M30" s="64">
        <v>0.66</v>
      </c>
      <c r="N30" s="64">
        <v>0</v>
      </c>
      <c r="O30" s="28">
        <v>0.78</v>
      </c>
      <c r="P30" s="28">
        <v>0</v>
      </c>
      <c r="Q30" s="28">
        <v>0</v>
      </c>
      <c r="R30" s="28">
        <v>0</v>
      </c>
      <c r="S30" s="28">
        <v>0</v>
      </c>
      <c r="T30" s="28">
        <v>0</v>
      </c>
      <c r="U30" s="28">
        <v>0</v>
      </c>
    </row>
    <row r="31" spans="1:21" ht="14.25">
      <c r="A31" s="52"/>
      <c r="B31" s="24" t="s">
        <v>36</v>
      </c>
      <c r="C31" s="31">
        <v>0.03</v>
      </c>
      <c r="D31" s="31">
        <v>0.03</v>
      </c>
      <c r="E31" s="31">
        <v>0</v>
      </c>
      <c r="F31" s="31">
        <v>0.03</v>
      </c>
      <c r="G31" s="18">
        <v>0</v>
      </c>
      <c r="H31" s="18">
        <v>0</v>
      </c>
      <c r="I31" s="18">
        <v>0.03</v>
      </c>
      <c r="J31" s="18">
        <v>0.02</v>
      </c>
      <c r="K31" s="18">
        <v>0</v>
      </c>
      <c r="L31" s="63">
        <v>0.03</v>
      </c>
      <c r="M31" s="64">
        <v>0.03</v>
      </c>
      <c r="N31" s="64">
        <v>0</v>
      </c>
      <c r="O31" s="28">
        <v>0.03</v>
      </c>
      <c r="P31" s="28">
        <v>0.03</v>
      </c>
      <c r="Q31" s="28">
        <v>0</v>
      </c>
      <c r="R31" s="28">
        <v>0.03</v>
      </c>
      <c r="S31" s="28">
        <v>0.03</v>
      </c>
      <c r="T31" s="28">
        <v>0</v>
      </c>
      <c r="U31" s="28">
        <v>0.03</v>
      </c>
    </row>
    <row r="32" spans="1:21" ht="15" customHeight="1">
      <c r="A32" s="52"/>
      <c r="B32" s="24" t="s">
        <v>34</v>
      </c>
      <c r="C32" s="31">
        <v>0.17</v>
      </c>
      <c r="D32" s="31">
        <v>0.06</v>
      </c>
      <c r="E32" s="31">
        <v>0</v>
      </c>
      <c r="F32" s="31">
        <v>0.17</v>
      </c>
      <c r="G32" s="18">
        <v>0.07</v>
      </c>
      <c r="H32" s="18">
        <v>0.07</v>
      </c>
      <c r="I32" s="18">
        <v>0.1</v>
      </c>
      <c r="J32" s="18">
        <v>0.07</v>
      </c>
      <c r="K32" s="18">
        <v>0.1</v>
      </c>
      <c r="L32" s="63">
        <v>0.1</v>
      </c>
      <c r="M32" s="64">
        <v>0.09</v>
      </c>
      <c r="N32" s="64">
        <v>0.1</v>
      </c>
      <c r="O32" s="28">
        <v>0.1</v>
      </c>
      <c r="P32" s="28">
        <v>0.1</v>
      </c>
      <c r="Q32" s="28">
        <v>0.15</v>
      </c>
      <c r="R32" s="28">
        <v>0.1</v>
      </c>
      <c r="S32" s="28">
        <v>0.1</v>
      </c>
      <c r="T32" s="28">
        <v>0.1</v>
      </c>
      <c r="U32" s="28">
        <v>0.15</v>
      </c>
    </row>
    <row r="33" spans="1:21" ht="14.25">
      <c r="A33" s="52"/>
      <c r="B33" s="24" t="s">
        <v>41</v>
      </c>
      <c r="C33" s="31">
        <v>1.3</v>
      </c>
      <c r="D33" s="31">
        <v>1.3</v>
      </c>
      <c r="E33" s="31">
        <v>1.03</v>
      </c>
      <c r="F33" s="31">
        <v>1.3</v>
      </c>
      <c r="G33" s="18">
        <v>1.3</v>
      </c>
      <c r="H33" s="18">
        <v>0</v>
      </c>
      <c r="I33" s="18">
        <v>1.3</v>
      </c>
      <c r="J33" s="18">
        <v>1.25</v>
      </c>
      <c r="K33" s="18">
        <v>0.01</v>
      </c>
      <c r="L33" s="63">
        <v>1.5</v>
      </c>
      <c r="M33" s="64">
        <v>1.48</v>
      </c>
      <c r="N33" s="64">
        <v>0.01</v>
      </c>
      <c r="O33" s="28">
        <v>1.55</v>
      </c>
      <c r="P33" s="28">
        <v>1.55</v>
      </c>
      <c r="Q33" s="28">
        <v>0.01</v>
      </c>
      <c r="R33" s="28">
        <v>1.55</v>
      </c>
      <c r="S33" s="28">
        <v>1.55</v>
      </c>
      <c r="T33" s="28">
        <v>0</v>
      </c>
      <c r="U33" s="28">
        <v>1.55</v>
      </c>
    </row>
    <row r="34" spans="1:21" ht="15">
      <c r="A34" s="52"/>
      <c r="B34" s="86" t="s">
        <v>138</v>
      </c>
      <c r="C34" s="31"/>
      <c r="D34" s="31"/>
      <c r="E34" s="31"/>
      <c r="F34" s="31"/>
      <c r="G34" s="18"/>
      <c r="H34" s="18"/>
      <c r="I34" s="18"/>
      <c r="J34" s="18"/>
      <c r="K34" s="18"/>
      <c r="L34" s="63"/>
      <c r="M34" s="64"/>
      <c r="N34" s="64"/>
      <c r="O34" s="28"/>
      <c r="P34" s="28"/>
      <c r="Q34" s="28"/>
      <c r="R34" s="28"/>
      <c r="S34" s="28"/>
      <c r="T34" s="28"/>
      <c r="U34" s="28"/>
    </row>
    <row r="35" spans="1:21" ht="28.5">
      <c r="A35" s="52"/>
      <c r="B35" s="26" t="s">
        <v>140</v>
      </c>
      <c r="C35" s="31"/>
      <c r="D35" s="31"/>
      <c r="E35" s="31"/>
      <c r="F35" s="31"/>
      <c r="G35" s="18"/>
      <c r="H35" s="18"/>
      <c r="I35" s="18"/>
      <c r="J35" s="18"/>
      <c r="K35" s="18"/>
      <c r="L35" s="63"/>
      <c r="M35" s="64"/>
      <c r="N35" s="64"/>
      <c r="O35" s="28"/>
      <c r="P35" s="28"/>
      <c r="Q35" s="28"/>
      <c r="R35" s="28"/>
      <c r="S35" s="28"/>
      <c r="T35" s="28"/>
      <c r="U35" s="28">
        <v>1.5</v>
      </c>
    </row>
    <row r="36" spans="1:21" ht="15">
      <c r="A36" s="52"/>
      <c r="B36" s="25" t="s">
        <v>119</v>
      </c>
      <c r="C36" s="33">
        <f>SUM(C23:C33)+C20</f>
        <v>29.449999999999996</v>
      </c>
      <c r="D36" s="33">
        <f>SUM(D23:D33)+D20</f>
        <v>28.869999999999997</v>
      </c>
      <c r="E36" s="33">
        <f>SUM(E23:E33)+E20</f>
        <v>27.35</v>
      </c>
      <c r="F36" s="36">
        <f aca="true" t="shared" si="2" ref="F36:Q36">SUM(F23:F33)</f>
        <v>13.379999999999999</v>
      </c>
      <c r="G36" s="36">
        <f t="shared" si="2"/>
        <v>13.1</v>
      </c>
      <c r="H36" s="36">
        <f t="shared" si="2"/>
        <v>9.149999999999999</v>
      </c>
      <c r="I36" s="36">
        <f t="shared" si="2"/>
        <v>14.12</v>
      </c>
      <c r="J36" s="36">
        <f t="shared" si="2"/>
        <v>13.68</v>
      </c>
      <c r="K36" s="36">
        <f t="shared" si="2"/>
        <v>11.54</v>
      </c>
      <c r="L36" s="66">
        <f t="shared" si="2"/>
        <v>17.299999999999997</v>
      </c>
      <c r="M36" s="66">
        <f t="shared" si="2"/>
        <v>17.34</v>
      </c>
      <c r="N36" s="67">
        <f t="shared" si="2"/>
        <v>12.789999999999997</v>
      </c>
      <c r="O36" s="37">
        <f t="shared" si="2"/>
        <v>17.820000000000004</v>
      </c>
      <c r="P36" s="37">
        <f t="shared" si="2"/>
        <v>17.820000000000004</v>
      </c>
      <c r="Q36" s="84">
        <f t="shared" si="2"/>
        <v>14.969999999999999</v>
      </c>
      <c r="R36" s="84">
        <f>SUM(R23:R33)</f>
        <v>19.010000000000005</v>
      </c>
      <c r="S36" s="84">
        <f>SUM(S23:S33)</f>
        <v>19.010000000000005</v>
      </c>
      <c r="T36" s="84">
        <f>SUM(T23:T33)</f>
        <v>11.499999999999998</v>
      </c>
      <c r="U36" s="84">
        <f>SUM(U23:U35)</f>
        <v>21.470000000000002</v>
      </c>
    </row>
    <row r="37" spans="1:21" ht="15">
      <c r="A37" s="52"/>
      <c r="B37" s="25" t="s">
        <v>120</v>
      </c>
      <c r="C37" s="32"/>
      <c r="D37" s="32"/>
      <c r="E37" s="32"/>
      <c r="F37" s="35">
        <f aca="true" t="shared" si="3" ref="F37:Q37">+F20+F36</f>
        <v>31.830000000000002</v>
      </c>
      <c r="G37" s="35">
        <f t="shared" si="3"/>
        <v>31.979999999999997</v>
      </c>
      <c r="H37" s="35">
        <f t="shared" si="3"/>
        <v>27.789999999999996</v>
      </c>
      <c r="I37" s="35">
        <f t="shared" si="3"/>
        <v>35.019999999999996</v>
      </c>
      <c r="J37" s="35">
        <f t="shared" si="3"/>
        <v>34.28</v>
      </c>
      <c r="K37" s="35">
        <f t="shared" si="3"/>
        <v>42.45</v>
      </c>
      <c r="L37" s="68">
        <f t="shared" si="3"/>
        <v>45</v>
      </c>
      <c r="M37" s="68">
        <f t="shared" si="3"/>
        <v>48.129999999999995</v>
      </c>
      <c r="N37" s="68">
        <f t="shared" si="3"/>
        <v>42.739999999999995</v>
      </c>
      <c r="O37" s="35">
        <f t="shared" si="3"/>
        <v>44.17</v>
      </c>
      <c r="P37" s="35">
        <f t="shared" si="3"/>
        <v>44.150000000000006</v>
      </c>
      <c r="Q37" s="83">
        <f t="shared" si="3"/>
        <v>42.94</v>
      </c>
      <c r="R37" s="83">
        <f>+R20+R36</f>
        <v>48.27</v>
      </c>
      <c r="S37" s="83">
        <f>+S20+S36</f>
        <v>48.27</v>
      </c>
      <c r="T37" s="83">
        <f>+T20+T36</f>
        <v>39.01</v>
      </c>
      <c r="U37" s="83">
        <f>+U20+U36</f>
        <v>53.47</v>
      </c>
    </row>
    <row r="38" spans="1:21" ht="14.25">
      <c r="A38" s="52"/>
      <c r="B38" s="24"/>
      <c r="C38" s="32"/>
      <c r="D38" s="32"/>
      <c r="E38" s="32"/>
      <c r="F38" s="32"/>
      <c r="G38" s="18"/>
      <c r="H38" s="18"/>
      <c r="I38" s="18"/>
      <c r="J38" s="18"/>
      <c r="K38" s="18"/>
      <c r="L38" s="63"/>
      <c r="M38" s="64"/>
      <c r="N38" s="64"/>
      <c r="O38" s="28"/>
      <c r="P38" s="4"/>
      <c r="Q38" s="4"/>
      <c r="R38" s="4"/>
      <c r="S38" s="4"/>
      <c r="T38" s="4"/>
      <c r="U38" s="4"/>
    </row>
    <row r="39" spans="1:21" ht="15">
      <c r="A39" s="52">
        <v>4</v>
      </c>
      <c r="B39" s="44" t="s">
        <v>55</v>
      </c>
      <c r="C39" s="32"/>
      <c r="D39" s="32"/>
      <c r="E39" s="32"/>
      <c r="F39" s="32"/>
      <c r="G39" s="18"/>
      <c r="H39" s="18"/>
      <c r="I39" s="18"/>
      <c r="J39" s="18"/>
      <c r="K39" s="18"/>
      <c r="L39" s="63"/>
      <c r="M39" s="64"/>
      <c r="N39" s="64"/>
      <c r="O39" s="28"/>
      <c r="P39" s="4"/>
      <c r="Q39" s="4"/>
      <c r="R39" s="4"/>
      <c r="S39" s="4"/>
      <c r="T39" s="4"/>
      <c r="U39" s="4"/>
    </row>
    <row r="40" spans="1:21" ht="14.25">
      <c r="A40" s="52"/>
      <c r="B40" s="43" t="s">
        <v>2</v>
      </c>
      <c r="C40" s="31">
        <v>10.56</v>
      </c>
      <c r="D40" s="31">
        <v>10.5</v>
      </c>
      <c r="E40" s="31">
        <v>10.46</v>
      </c>
      <c r="F40" s="31">
        <v>11.2</v>
      </c>
      <c r="G40" s="18">
        <v>11.2</v>
      </c>
      <c r="H40" s="18">
        <v>10.72</v>
      </c>
      <c r="I40" s="18">
        <v>11.5</v>
      </c>
      <c r="J40" s="18">
        <v>14.75</v>
      </c>
      <c r="K40" s="18">
        <v>14.76</v>
      </c>
      <c r="L40" s="63">
        <v>16</v>
      </c>
      <c r="M40" s="64">
        <v>18.69</v>
      </c>
      <c r="N40" s="64">
        <v>18.1</v>
      </c>
      <c r="O40" s="28">
        <v>16.25</v>
      </c>
      <c r="P40" s="28">
        <v>16.25</v>
      </c>
      <c r="Q40" s="28">
        <v>17.26</v>
      </c>
      <c r="R40" s="28">
        <v>17.85</v>
      </c>
      <c r="S40" s="28">
        <v>17.85</v>
      </c>
      <c r="T40" s="28">
        <v>13.94</v>
      </c>
      <c r="U40" s="28">
        <v>18.1</v>
      </c>
    </row>
    <row r="41" spans="1:21" ht="14.25">
      <c r="A41" s="52"/>
      <c r="B41" s="43" t="s">
        <v>7</v>
      </c>
      <c r="C41" s="31">
        <v>1.7</v>
      </c>
      <c r="D41" s="31">
        <v>1.7</v>
      </c>
      <c r="E41" s="31">
        <v>1.68</v>
      </c>
      <c r="F41" s="31">
        <v>1.9</v>
      </c>
      <c r="G41" s="18">
        <v>2</v>
      </c>
      <c r="H41" s="18">
        <v>2</v>
      </c>
      <c r="I41" s="18">
        <v>2.2</v>
      </c>
      <c r="J41" s="18">
        <v>2.15</v>
      </c>
      <c r="K41" s="18">
        <v>2.8</v>
      </c>
      <c r="L41" s="63">
        <v>3</v>
      </c>
      <c r="M41" s="64">
        <v>2.91</v>
      </c>
      <c r="N41" s="64">
        <v>2.91</v>
      </c>
      <c r="O41" s="28">
        <v>2.9</v>
      </c>
      <c r="P41" s="28">
        <v>2.9</v>
      </c>
      <c r="Q41" s="28">
        <v>2.9</v>
      </c>
      <c r="R41" s="28">
        <v>3.1</v>
      </c>
      <c r="S41" s="28">
        <v>3.1</v>
      </c>
      <c r="T41" s="28">
        <v>2.33</v>
      </c>
      <c r="U41" s="28">
        <v>3.7</v>
      </c>
    </row>
    <row r="42" spans="1:21" ht="15">
      <c r="A42" s="52"/>
      <c r="B42" s="44" t="s">
        <v>56</v>
      </c>
      <c r="C42" s="33">
        <f aca="true" t="shared" si="4" ref="C42:I42">SUM(C40:C41)</f>
        <v>12.26</v>
      </c>
      <c r="D42" s="33">
        <f t="shared" si="4"/>
        <v>12.2</v>
      </c>
      <c r="E42" s="33">
        <f t="shared" si="4"/>
        <v>12.14</v>
      </c>
      <c r="F42" s="33">
        <f t="shared" si="4"/>
        <v>13.1</v>
      </c>
      <c r="G42" s="33">
        <f t="shared" si="4"/>
        <v>13.2</v>
      </c>
      <c r="H42" s="33">
        <f t="shared" si="4"/>
        <v>12.72</v>
      </c>
      <c r="I42" s="33">
        <f t="shared" si="4"/>
        <v>13.7</v>
      </c>
      <c r="J42" s="33">
        <f aca="true" t="shared" si="5" ref="J42:U42">SUM(J40:J41)</f>
        <v>16.9</v>
      </c>
      <c r="K42" s="33">
        <f t="shared" si="5"/>
        <v>17.56</v>
      </c>
      <c r="L42" s="69">
        <f t="shared" si="5"/>
        <v>19</v>
      </c>
      <c r="M42" s="69">
        <f t="shared" si="5"/>
        <v>21.6</v>
      </c>
      <c r="N42" s="70">
        <f t="shared" si="5"/>
        <v>21.01</v>
      </c>
      <c r="O42" s="34">
        <f t="shared" si="5"/>
        <v>19.15</v>
      </c>
      <c r="P42" s="34">
        <f t="shared" si="5"/>
        <v>19.15</v>
      </c>
      <c r="Q42" s="83">
        <f t="shared" si="5"/>
        <v>20.16</v>
      </c>
      <c r="R42" s="83">
        <f t="shared" si="5"/>
        <v>20.950000000000003</v>
      </c>
      <c r="S42" s="83">
        <f t="shared" si="5"/>
        <v>20.950000000000003</v>
      </c>
      <c r="T42" s="83">
        <f t="shared" si="5"/>
        <v>16.27</v>
      </c>
      <c r="U42" s="83">
        <f t="shared" si="5"/>
        <v>21.8</v>
      </c>
    </row>
    <row r="43" spans="1:21" ht="14.25">
      <c r="A43" s="52"/>
      <c r="B43" s="23"/>
      <c r="C43" s="32"/>
      <c r="D43" s="32"/>
      <c r="E43" s="32"/>
      <c r="F43" s="32"/>
      <c r="G43" s="18"/>
      <c r="H43" s="18"/>
      <c r="I43" s="18"/>
      <c r="J43" s="18"/>
      <c r="K43" s="18"/>
      <c r="L43" s="63"/>
      <c r="M43" s="64"/>
      <c r="N43" s="64"/>
      <c r="O43" s="28"/>
      <c r="P43" s="4"/>
      <c r="Q43" s="4"/>
      <c r="R43" s="4"/>
      <c r="S43" s="4"/>
      <c r="T43" s="4"/>
      <c r="U43" s="4"/>
    </row>
    <row r="44" spans="1:21" ht="15">
      <c r="A44" s="52">
        <v>5</v>
      </c>
      <c r="B44" s="44" t="s">
        <v>123</v>
      </c>
      <c r="C44" s="32"/>
      <c r="D44" s="32"/>
      <c r="E44" s="32"/>
      <c r="F44" s="32"/>
      <c r="G44" s="18"/>
      <c r="H44" s="18"/>
      <c r="I44" s="18"/>
      <c r="J44" s="18"/>
      <c r="K44" s="18"/>
      <c r="L44" s="63"/>
      <c r="M44" s="64"/>
      <c r="N44" s="64"/>
      <c r="O44" s="28"/>
      <c r="P44" s="4"/>
      <c r="Q44" s="4"/>
      <c r="R44" s="4"/>
      <c r="S44" s="4"/>
      <c r="T44" s="4"/>
      <c r="U44" s="4"/>
    </row>
    <row r="45" spans="1:21" ht="14.25">
      <c r="A45" s="52"/>
      <c r="B45" s="43" t="s">
        <v>1</v>
      </c>
      <c r="C45" s="31">
        <v>11.56</v>
      </c>
      <c r="D45" s="31">
        <v>11.4</v>
      </c>
      <c r="E45" s="31">
        <v>10.37</v>
      </c>
      <c r="F45" s="31">
        <v>12.24</v>
      </c>
      <c r="G45" s="18">
        <v>12.02</v>
      </c>
      <c r="H45" s="18">
        <v>10.65</v>
      </c>
      <c r="I45" s="18">
        <v>12.42</v>
      </c>
      <c r="J45" s="18">
        <v>14.9</v>
      </c>
      <c r="K45" s="18">
        <v>12.96</v>
      </c>
      <c r="L45" s="63">
        <v>16</v>
      </c>
      <c r="M45" s="64">
        <v>15.77</v>
      </c>
      <c r="N45" s="64">
        <v>15.44</v>
      </c>
      <c r="O45" s="28">
        <v>14.5</v>
      </c>
      <c r="P45" s="28">
        <v>14.5</v>
      </c>
      <c r="Q45" s="28">
        <v>14.18</v>
      </c>
      <c r="R45" s="28">
        <v>15.9</v>
      </c>
      <c r="S45" s="28">
        <v>16.7</v>
      </c>
      <c r="T45" s="28">
        <v>13.83</v>
      </c>
      <c r="U45" s="28">
        <v>17.2</v>
      </c>
    </row>
    <row r="46" spans="1:21" ht="14.25">
      <c r="A46" s="52"/>
      <c r="B46" s="43" t="s">
        <v>97</v>
      </c>
      <c r="C46" s="31">
        <v>4.6</v>
      </c>
      <c r="D46" s="31">
        <v>4.6</v>
      </c>
      <c r="E46" s="31">
        <v>4.5</v>
      </c>
      <c r="F46" s="31">
        <v>5</v>
      </c>
      <c r="G46" s="18">
        <v>4.88</v>
      </c>
      <c r="H46" s="18">
        <v>4.76</v>
      </c>
      <c r="I46" s="18">
        <v>5.65</v>
      </c>
      <c r="J46" s="18">
        <v>5.51</v>
      </c>
      <c r="K46" s="18">
        <v>7.65</v>
      </c>
      <c r="L46" s="63">
        <v>7.6</v>
      </c>
      <c r="M46" s="64">
        <v>8.84</v>
      </c>
      <c r="N46" s="64">
        <v>8.83</v>
      </c>
      <c r="O46" s="28">
        <v>7.7</v>
      </c>
      <c r="P46" s="28">
        <v>7.7</v>
      </c>
      <c r="Q46" s="28">
        <v>9.22</v>
      </c>
      <c r="R46" s="28">
        <v>8.45</v>
      </c>
      <c r="S46" s="28">
        <v>8.45</v>
      </c>
      <c r="T46" s="28">
        <v>6.34</v>
      </c>
      <c r="U46" s="28">
        <v>8.95</v>
      </c>
    </row>
    <row r="47" spans="1:21" ht="14.25">
      <c r="A47" s="52"/>
      <c r="B47" s="43" t="s">
        <v>98</v>
      </c>
      <c r="C47" s="31">
        <v>0</v>
      </c>
      <c r="D47" s="31">
        <v>0</v>
      </c>
      <c r="E47" s="31">
        <v>0</v>
      </c>
      <c r="F47" s="31">
        <v>0</v>
      </c>
      <c r="G47" s="18"/>
      <c r="H47" s="18"/>
      <c r="I47" s="18"/>
      <c r="J47" s="18"/>
      <c r="K47" s="18"/>
      <c r="L47" s="63"/>
      <c r="M47" s="64"/>
      <c r="N47" s="64"/>
      <c r="O47" s="28"/>
      <c r="P47" s="28">
        <v>0</v>
      </c>
      <c r="Q47" s="28">
        <v>0</v>
      </c>
      <c r="R47" s="28">
        <v>0</v>
      </c>
      <c r="S47" s="28">
        <v>0</v>
      </c>
      <c r="T47" s="28">
        <v>0</v>
      </c>
      <c r="U47" s="28">
        <v>0</v>
      </c>
    </row>
    <row r="48" spans="1:21" ht="14.25">
      <c r="A48" s="52"/>
      <c r="B48" s="43" t="s">
        <v>22</v>
      </c>
      <c r="C48" s="31">
        <v>1.45</v>
      </c>
      <c r="D48" s="31">
        <v>1.45</v>
      </c>
      <c r="E48" s="31">
        <v>1.35</v>
      </c>
      <c r="F48" s="31">
        <v>1.6</v>
      </c>
      <c r="G48" s="18">
        <v>1.47</v>
      </c>
      <c r="H48" s="18">
        <v>1.34</v>
      </c>
      <c r="I48" s="18">
        <v>1.68</v>
      </c>
      <c r="J48" s="18">
        <v>1.65</v>
      </c>
      <c r="K48" s="18">
        <v>2.34</v>
      </c>
      <c r="L48" s="63">
        <v>2.08</v>
      </c>
      <c r="M48" s="64">
        <v>2.6</v>
      </c>
      <c r="N48" s="64">
        <v>2.53</v>
      </c>
      <c r="O48" s="28">
        <v>2.02</v>
      </c>
      <c r="P48" s="28">
        <v>1.91</v>
      </c>
      <c r="Q48" s="28">
        <v>2.29</v>
      </c>
      <c r="R48" s="28">
        <v>2.25</v>
      </c>
      <c r="S48" s="28">
        <v>2.25</v>
      </c>
      <c r="T48" s="28">
        <v>2.25</v>
      </c>
      <c r="U48" s="28">
        <v>2.5</v>
      </c>
    </row>
    <row r="49" spans="1:21" ht="14.25">
      <c r="A49" s="52"/>
      <c r="B49" s="43" t="s">
        <v>23</v>
      </c>
      <c r="C49" s="31">
        <v>1</v>
      </c>
      <c r="D49" s="31">
        <v>0.9</v>
      </c>
      <c r="E49" s="31">
        <v>0.82</v>
      </c>
      <c r="F49" s="31">
        <v>1.15</v>
      </c>
      <c r="G49" s="18">
        <v>0.81</v>
      </c>
      <c r="H49" s="18">
        <v>0.96</v>
      </c>
      <c r="I49" s="18">
        <v>1.3</v>
      </c>
      <c r="J49" s="18">
        <v>1.27</v>
      </c>
      <c r="K49" s="18">
        <v>1.31</v>
      </c>
      <c r="L49" s="63">
        <v>1.35</v>
      </c>
      <c r="M49" s="64">
        <v>1.15</v>
      </c>
      <c r="N49" s="64">
        <v>1.14</v>
      </c>
      <c r="O49" s="28">
        <v>1.18</v>
      </c>
      <c r="P49" s="28">
        <v>1.18</v>
      </c>
      <c r="Q49" s="28">
        <v>1.18</v>
      </c>
      <c r="R49" s="28">
        <v>1.25</v>
      </c>
      <c r="S49" s="28">
        <v>1.25</v>
      </c>
      <c r="T49" s="28">
        <v>0.94</v>
      </c>
      <c r="U49" s="28">
        <v>1.3</v>
      </c>
    </row>
    <row r="50" spans="1:21" ht="15">
      <c r="A50" s="52"/>
      <c r="B50" s="44" t="s">
        <v>50</v>
      </c>
      <c r="C50" s="33">
        <f aca="true" t="shared" si="6" ref="C50:I50">SUM(C45:C49)</f>
        <v>18.61</v>
      </c>
      <c r="D50" s="33">
        <f t="shared" si="6"/>
        <v>18.349999999999998</v>
      </c>
      <c r="E50" s="33">
        <f t="shared" si="6"/>
        <v>17.04</v>
      </c>
      <c r="F50" s="33">
        <f t="shared" si="6"/>
        <v>19.990000000000002</v>
      </c>
      <c r="G50" s="33">
        <f t="shared" si="6"/>
        <v>19.179999999999996</v>
      </c>
      <c r="H50" s="33">
        <f t="shared" si="6"/>
        <v>17.71</v>
      </c>
      <c r="I50" s="33">
        <f t="shared" si="6"/>
        <v>21.05</v>
      </c>
      <c r="J50" s="33">
        <f aca="true" t="shared" si="7" ref="J50:U50">SUM(J45:J49)</f>
        <v>23.33</v>
      </c>
      <c r="K50" s="33">
        <f t="shared" si="7"/>
        <v>24.259999999999998</v>
      </c>
      <c r="L50" s="69">
        <f t="shared" si="7"/>
        <v>27.03</v>
      </c>
      <c r="M50" s="69">
        <f t="shared" si="7"/>
        <v>28.36</v>
      </c>
      <c r="N50" s="70">
        <f t="shared" si="7"/>
        <v>27.94</v>
      </c>
      <c r="O50" s="34">
        <f t="shared" si="7"/>
        <v>25.4</v>
      </c>
      <c r="P50" s="34">
        <f t="shared" si="7"/>
        <v>25.29</v>
      </c>
      <c r="Q50" s="83">
        <f t="shared" si="7"/>
        <v>26.869999999999997</v>
      </c>
      <c r="R50" s="83">
        <f t="shared" si="7"/>
        <v>27.85</v>
      </c>
      <c r="S50" s="83">
        <f t="shared" si="7"/>
        <v>28.65</v>
      </c>
      <c r="T50" s="83">
        <f t="shared" si="7"/>
        <v>23.360000000000003</v>
      </c>
      <c r="U50" s="83">
        <f t="shared" si="7"/>
        <v>29.95</v>
      </c>
    </row>
    <row r="51" spans="1:21" ht="14.25">
      <c r="A51" s="52"/>
      <c r="B51" s="23"/>
      <c r="C51" s="32"/>
      <c r="D51" s="32"/>
      <c r="E51" s="32"/>
      <c r="F51" s="32"/>
      <c r="G51" s="18"/>
      <c r="H51" s="18"/>
      <c r="I51" s="18"/>
      <c r="J51" s="18"/>
      <c r="K51" s="18"/>
      <c r="L51" s="63"/>
      <c r="M51" s="64"/>
      <c r="N51" s="64"/>
      <c r="O51" s="28"/>
      <c r="P51" s="4"/>
      <c r="Q51" s="4"/>
      <c r="R51" s="4"/>
      <c r="S51" s="4"/>
      <c r="T51" s="4"/>
      <c r="U51" s="4"/>
    </row>
    <row r="52" spans="1:21" ht="15">
      <c r="A52" s="52">
        <v>6</v>
      </c>
      <c r="B52" s="40" t="s">
        <v>57</v>
      </c>
      <c r="C52" s="32"/>
      <c r="D52" s="32"/>
      <c r="E52" s="32"/>
      <c r="F52" s="32"/>
      <c r="G52" s="18"/>
      <c r="H52" s="18"/>
      <c r="I52" s="18"/>
      <c r="J52" s="18"/>
      <c r="K52" s="18"/>
      <c r="L52" s="63"/>
      <c r="M52" s="64"/>
      <c r="N52" s="64"/>
      <c r="O52" s="28"/>
      <c r="P52" s="4"/>
      <c r="Q52" s="4"/>
      <c r="R52" s="4"/>
      <c r="S52" s="4"/>
      <c r="T52" s="4"/>
      <c r="U52" s="4"/>
    </row>
    <row r="53" spans="1:21" ht="14.25">
      <c r="A53" s="52"/>
      <c r="B53" s="43" t="s">
        <v>47</v>
      </c>
      <c r="C53" s="31">
        <v>4.4</v>
      </c>
      <c r="D53" s="31">
        <v>4.4</v>
      </c>
      <c r="E53" s="31">
        <v>4.4</v>
      </c>
      <c r="F53" s="31">
        <v>4.9</v>
      </c>
      <c r="G53" s="18">
        <v>4.52</v>
      </c>
      <c r="H53" s="18">
        <v>4.52</v>
      </c>
      <c r="I53" s="18">
        <v>5.5</v>
      </c>
      <c r="J53" s="18">
        <v>5.45</v>
      </c>
      <c r="K53" s="18">
        <v>6.3</v>
      </c>
      <c r="L53" s="63">
        <v>7</v>
      </c>
      <c r="M53" s="64">
        <v>6.92</v>
      </c>
      <c r="N53" s="64">
        <v>9.25</v>
      </c>
      <c r="O53" s="28">
        <v>6.9</v>
      </c>
      <c r="P53" s="28">
        <v>6.9</v>
      </c>
      <c r="Q53" s="28">
        <v>9.36</v>
      </c>
      <c r="R53" s="28">
        <v>7.6</v>
      </c>
      <c r="S53" s="28">
        <v>7.6</v>
      </c>
      <c r="T53" s="28">
        <v>5.7</v>
      </c>
      <c r="U53" s="28">
        <v>8</v>
      </c>
    </row>
    <row r="54" spans="1:21" ht="14.25">
      <c r="A54" s="52"/>
      <c r="B54" s="43" t="s">
        <v>18</v>
      </c>
      <c r="C54" s="31">
        <v>2.64</v>
      </c>
      <c r="D54" s="31">
        <v>2.64</v>
      </c>
      <c r="E54" s="31">
        <v>2.64</v>
      </c>
      <c r="F54" s="31">
        <v>3</v>
      </c>
      <c r="G54" s="18">
        <v>3.2</v>
      </c>
      <c r="H54" s="18">
        <v>3.2</v>
      </c>
      <c r="I54" s="18">
        <v>3.38</v>
      </c>
      <c r="J54" s="18">
        <v>3.32</v>
      </c>
      <c r="K54" s="18">
        <v>4.54</v>
      </c>
      <c r="L54" s="63">
        <v>4.25</v>
      </c>
      <c r="M54" s="64">
        <v>4.13</v>
      </c>
      <c r="N54" s="64">
        <v>5.36</v>
      </c>
      <c r="O54" s="28">
        <v>4.2</v>
      </c>
      <c r="P54" s="28">
        <v>4.93</v>
      </c>
      <c r="Q54" s="28">
        <v>5.21</v>
      </c>
      <c r="R54" s="28">
        <v>5</v>
      </c>
      <c r="S54" s="28">
        <v>5</v>
      </c>
      <c r="T54" s="28">
        <v>3.75</v>
      </c>
      <c r="U54" s="28">
        <v>5.5</v>
      </c>
    </row>
    <row r="55" spans="1:21" ht="17.25" customHeight="1">
      <c r="A55" s="52"/>
      <c r="B55" s="23" t="s">
        <v>45</v>
      </c>
      <c r="C55" s="31">
        <v>0.3</v>
      </c>
      <c r="D55" s="31">
        <v>0.3</v>
      </c>
      <c r="E55" s="31">
        <v>0.3</v>
      </c>
      <c r="F55" s="31">
        <v>0.4</v>
      </c>
      <c r="G55" s="18">
        <v>0.4</v>
      </c>
      <c r="H55" s="18">
        <v>0.4</v>
      </c>
      <c r="I55" s="18">
        <v>0.4</v>
      </c>
      <c r="J55" s="18">
        <v>0.38</v>
      </c>
      <c r="K55" s="18">
        <v>0.38</v>
      </c>
      <c r="L55" s="63">
        <v>0.42</v>
      </c>
      <c r="M55" s="64">
        <v>0.4</v>
      </c>
      <c r="N55" s="64">
        <v>0.4</v>
      </c>
      <c r="O55" s="28">
        <v>0.42</v>
      </c>
      <c r="P55" s="28">
        <v>0.42</v>
      </c>
      <c r="Q55" s="28">
        <v>0.42</v>
      </c>
      <c r="R55" s="28">
        <v>0.62</v>
      </c>
      <c r="S55" s="28">
        <v>0.62</v>
      </c>
      <c r="T55" s="28">
        <v>0.47</v>
      </c>
      <c r="U55" s="28">
        <v>0.7</v>
      </c>
    </row>
    <row r="56" spans="1:21" ht="17.25" customHeight="1">
      <c r="A56" s="52"/>
      <c r="B56" s="23" t="s">
        <v>137</v>
      </c>
      <c r="C56" s="31"/>
      <c r="D56" s="31"/>
      <c r="E56" s="31"/>
      <c r="F56" s="31"/>
      <c r="G56" s="18"/>
      <c r="H56" s="18"/>
      <c r="I56" s="18"/>
      <c r="J56" s="18"/>
      <c r="K56" s="18"/>
      <c r="L56" s="63"/>
      <c r="M56" s="64"/>
      <c r="N56" s="64"/>
      <c r="O56" s="28"/>
      <c r="P56" s="28"/>
      <c r="Q56" s="28"/>
      <c r="R56" s="28"/>
      <c r="S56" s="28"/>
      <c r="T56" s="28"/>
      <c r="U56" s="28">
        <v>1</v>
      </c>
    </row>
    <row r="57" spans="1:21" ht="17.25" customHeight="1">
      <c r="A57" s="52"/>
      <c r="B57" s="44" t="s">
        <v>138</v>
      </c>
      <c r="C57" s="31"/>
      <c r="D57" s="31"/>
      <c r="E57" s="31"/>
      <c r="F57" s="31"/>
      <c r="G57" s="18"/>
      <c r="H57" s="18"/>
      <c r="I57" s="18"/>
      <c r="J57" s="18"/>
      <c r="K57" s="18"/>
      <c r="L57" s="63"/>
      <c r="M57" s="64"/>
      <c r="N57" s="64"/>
      <c r="O57" s="28"/>
      <c r="P57" s="28"/>
      <c r="Q57" s="28"/>
      <c r="R57" s="28"/>
      <c r="S57" s="28"/>
      <c r="T57" s="28"/>
      <c r="U57" s="28"/>
    </row>
    <row r="58" spans="1:21" ht="28.5">
      <c r="A58" s="52"/>
      <c r="B58" s="30" t="s">
        <v>139</v>
      </c>
      <c r="C58" s="31"/>
      <c r="D58" s="31"/>
      <c r="E58" s="31"/>
      <c r="F58" s="31"/>
      <c r="G58" s="18"/>
      <c r="H58" s="18"/>
      <c r="I58" s="18"/>
      <c r="J58" s="18"/>
      <c r="K58" s="18"/>
      <c r="L58" s="63"/>
      <c r="M58" s="64"/>
      <c r="N58" s="64"/>
      <c r="O58" s="28"/>
      <c r="P58" s="28"/>
      <c r="Q58" s="28"/>
      <c r="R58" s="28"/>
      <c r="S58" s="28"/>
      <c r="T58" s="28"/>
      <c r="U58" s="28">
        <v>0.8</v>
      </c>
    </row>
    <row r="59" spans="1:21" ht="15">
      <c r="A59" s="52"/>
      <c r="B59" s="40" t="s">
        <v>58</v>
      </c>
      <c r="C59" s="29">
        <f aca="true" t="shared" si="8" ref="C59:I59">SUM(C53:C55)</f>
        <v>7.340000000000001</v>
      </c>
      <c r="D59" s="29">
        <f t="shared" si="8"/>
        <v>7.340000000000001</v>
      </c>
      <c r="E59" s="29">
        <f t="shared" si="8"/>
        <v>7.340000000000001</v>
      </c>
      <c r="F59" s="29">
        <f t="shared" si="8"/>
        <v>8.3</v>
      </c>
      <c r="G59" s="29">
        <f t="shared" si="8"/>
        <v>8.12</v>
      </c>
      <c r="H59" s="29">
        <f t="shared" si="8"/>
        <v>8.12</v>
      </c>
      <c r="I59" s="33">
        <f t="shared" si="8"/>
        <v>9.28</v>
      </c>
      <c r="J59" s="33">
        <f aca="true" t="shared" si="9" ref="J59:T59">SUM(J53:J55)</f>
        <v>9.15</v>
      </c>
      <c r="K59" s="33">
        <f t="shared" si="9"/>
        <v>11.22</v>
      </c>
      <c r="L59" s="69">
        <f t="shared" si="9"/>
        <v>11.67</v>
      </c>
      <c r="M59" s="69">
        <f t="shared" si="9"/>
        <v>11.450000000000001</v>
      </c>
      <c r="N59" s="70">
        <f t="shared" si="9"/>
        <v>15.01</v>
      </c>
      <c r="O59" s="29">
        <f t="shared" si="9"/>
        <v>11.520000000000001</v>
      </c>
      <c r="P59" s="29">
        <f t="shared" si="9"/>
        <v>12.25</v>
      </c>
      <c r="Q59" s="29">
        <f t="shared" si="9"/>
        <v>14.99</v>
      </c>
      <c r="R59" s="29">
        <f t="shared" si="9"/>
        <v>13.219999999999999</v>
      </c>
      <c r="S59" s="29">
        <f t="shared" si="9"/>
        <v>13.219999999999999</v>
      </c>
      <c r="T59" s="29">
        <f t="shared" si="9"/>
        <v>9.92</v>
      </c>
      <c r="U59" s="29">
        <f>SUM(U53:U58)</f>
        <v>16</v>
      </c>
    </row>
    <row r="60" spans="1:21" ht="15">
      <c r="A60" s="52"/>
      <c r="B60" s="45"/>
      <c r="C60" s="32"/>
      <c r="D60" s="32"/>
      <c r="E60" s="32"/>
      <c r="F60" s="32"/>
      <c r="G60" s="18"/>
      <c r="H60" s="18"/>
      <c r="I60" s="18"/>
      <c r="J60" s="18"/>
      <c r="K60" s="18"/>
      <c r="L60" s="63"/>
      <c r="M60" s="64"/>
      <c r="N60" s="64"/>
      <c r="O60" s="28"/>
      <c r="P60" s="4"/>
      <c r="Q60" s="4"/>
      <c r="R60" s="4"/>
      <c r="S60" s="4"/>
      <c r="T60" s="4"/>
      <c r="U60" s="4"/>
    </row>
    <row r="61" spans="1:21" ht="15">
      <c r="A61" s="52">
        <v>7</v>
      </c>
      <c r="B61" s="40" t="s">
        <v>25</v>
      </c>
      <c r="C61" s="31">
        <v>0</v>
      </c>
      <c r="D61" s="31">
        <v>0</v>
      </c>
      <c r="E61" s="31">
        <v>0</v>
      </c>
      <c r="F61" s="31">
        <v>0</v>
      </c>
      <c r="G61" s="18">
        <v>0</v>
      </c>
      <c r="H61" s="18">
        <v>0</v>
      </c>
      <c r="I61" s="18">
        <v>0</v>
      </c>
      <c r="J61" s="18">
        <v>0</v>
      </c>
      <c r="K61" s="18">
        <v>0</v>
      </c>
      <c r="L61" s="63">
        <v>0</v>
      </c>
      <c r="M61" s="64">
        <v>0</v>
      </c>
      <c r="N61" s="64">
        <v>0</v>
      </c>
      <c r="O61" s="28">
        <v>0</v>
      </c>
      <c r="P61" s="28">
        <v>0</v>
      </c>
      <c r="Q61" s="28">
        <v>0</v>
      </c>
      <c r="R61" s="28">
        <v>0</v>
      </c>
      <c r="S61" s="28">
        <v>0</v>
      </c>
      <c r="T61" s="28">
        <v>0</v>
      </c>
      <c r="U61" s="28">
        <v>0</v>
      </c>
    </row>
    <row r="62" spans="1:21" ht="15">
      <c r="A62" s="52"/>
      <c r="B62" s="40"/>
      <c r="C62" s="32"/>
      <c r="D62" s="32"/>
      <c r="E62" s="32"/>
      <c r="F62" s="32"/>
      <c r="G62" s="18"/>
      <c r="H62" s="18"/>
      <c r="I62" s="18"/>
      <c r="J62" s="18"/>
      <c r="K62" s="18"/>
      <c r="L62" s="63"/>
      <c r="M62" s="64"/>
      <c r="N62" s="64"/>
      <c r="O62" s="28"/>
      <c r="P62" s="4"/>
      <c r="Q62" s="4"/>
      <c r="R62" s="4"/>
      <c r="S62" s="4"/>
      <c r="T62" s="4"/>
      <c r="U62" s="4"/>
    </row>
    <row r="63" spans="1:21" ht="15">
      <c r="A63" s="52">
        <v>8</v>
      </c>
      <c r="B63" s="40" t="s">
        <v>59</v>
      </c>
      <c r="C63" s="32"/>
      <c r="D63" s="32"/>
      <c r="E63" s="32"/>
      <c r="F63" s="32"/>
      <c r="G63" s="18"/>
      <c r="H63" s="18"/>
      <c r="I63" s="18"/>
      <c r="J63" s="18"/>
      <c r="K63" s="18"/>
      <c r="L63" s="63"/>
      <c r="M63" s="64"/>
      <c r="N63" s="64"/>
      <c r="O63" s="28"/>
      <c r="P63" s="4"/>
      <c r="Q63" s="4"/>
      <c r="R63" s="4"/>
      <c r="S63" s="4"/>
      <c r="T63" s="4"/>
      <c r="U63" s="4"/>
    </row>
    <row r="64" spans="1:21" ht="14.25">
      <c r="A64" s="52"/>
      <c r="B64" s="32" t="s">
        <v>3</v>
      </c>
      <c r="C64" s="31">
        <v>8.04</v>
      </c>
      <c r="D64" s="31">
        <v>7.64</v>
      </c>
      <c r="E64" s="31">
        <v>6.78</v>
      </c>
      <c r="F64" s="31">
        <v>8.04</v>
      </c>
      <c r="G64" s="18">
        <v>7.6</v>
      </c>
      <c r="H64" s="18">
        <v>5.06</v>
      </c>
      <c r="I64" s="18">
        <v>8.04</v>
      </c>
      <c r="J64" s="18">
        <v>7.99</v>
      </c>
      <c r="K64" s="18">
        <v>6.23</v>
      </c>
      <c r="L64" s="63">
        <v>8.92</v>
      </c>
      <c r="M64" s="64">
        <v>8.74</v>
      </c>
      <c r="N64" s="64">
        <v>7.363</v>
      </c>
      <c r="O64" s="28">
        <v>7.75</v>
      </c>
      <c r="P64" s="28">
        <v>7.75</v>
      </c>
      <c r="Q64" s="28">
        <v>7.81</v>
      </c>
      <c r="R64" s="28">
        <v>8.45</v>
      </c>
      <c r="S64" s="28">
        <v>8.45</v>
      </c>
      <c r="T64" s="28">
        <v>6.33</v>
      </c>
      <c r="U64" s="28">
        <v>9</v>
      </c>
    </row>
    <row r="65" spans="1:21" ht="14.25">
      <c r="A65" s="52"/>
      <c r="B65" s="46" t="s">
        <v>8</v>
      </c>
      <c r="C65" s="31">
        <v>15.4</v>
      </c>
      <c r="D65" s="31">
        <v>15.2</v>
      </c>
      <c r="E65" s="31">
        <v>15.4</v>
      </c>
      <c r="F65" s="31">
        <v>16.4</v>
      </c>
      <c r="G65" s="18">
        <v>16.4</v>
      </c>
      <c r="H65" s="18">
        <v>16.4</v>
      </c>
      <c r="I65" s="18">
        <v>18</v>
      </c>
      <c r="J65" s="18">
        <v>17.65</v>
      </c>
      <c r="K65" s="18">
        <v>19.65</v>
      </c>
      <c r="L65" s="63">
        <v>23.5</v>
      </c>
      <c r="M65" s="64">
        <v>34.92</v>
      </c>
      <c r="N65" s="64">
        <v>34.91</v>
      </c>
      <c r="O65" s="28">
        <v>24.25</v>
      </c>
      <c r="P65" s="28">
        <v>24.25</v>
      </c>
      <c r="Q65" s="28">
        <v>34.46</v>
      </c>
      <c r="R65" s="28">
        <v>27.6</v>
      </c>
      <c r="S65" s="28">
        <v>27.6</v>
      </c>
      <c r="T65" s="28">
        <v>20.7</v>
      </c>
      <c r="U65" s="28">
        <v>33.13</v>
      </c>
    </row>
    <row r="66" spans="1:21" ht="14.25">
      <c r="A66" s="52"/>
      <c r="B66" s="43" t="s">
        <v>20</v>
      </c>
      <c r="C66" s="31">
        <v>4</v>
      </c>
      <c r="D66" s="31">
        <v>4</v>
      </c>
      <c r="E66" s="31">
        <v>2.8</v>
      </c>
      <c r="F66" s="31">
        <v>4.4</v>
      </c>
      <c r="G66" s="18">
        <v>4.4</v>
      </c>
      <c r="H66" s="18">
        <v>2.49</v>
      </c>
      <c r="I66" s="18">
        <v>5</v>
      </c>
      <c r="J66" s="18">
        <v>4.9</v>
      </c>
      <c r="K66" s="18">
        <v>5.8</v>
      </c>
      <c r="L66" s="63">
        <v>6.25</v>
      </c>
      <c r="M66" s="64">
        <v>6.2</v>
      </c>
      <c r="N66" s="64">
        <v>7.54</v>
      </c>
      <c r="O66" s="28">
        <v>5.95</v>
      </c>
      <c r="P66" s="28">
        <v>5.95</v>
      </c>
      <c r="Q66" s="28">
        <v>9.59</v>
      </c>
      <c r="R66" s="28">
        <v>6.75</v>
      </c>
      <c r="S66" s="28">
        <v>6.36</v>
      </c>
      <c r="T66" s="28">
        <v>4.67</v>
      </c>
      <c r="U66" s="28">
        <v>7</v>
      </c>
    </row>
    <row r="67" spans="1:21" ht="14.25">
      <c r="A67" s="52"/>
      <c r="B67" s="43" t="s">
        <v>19</v>
      </c>
      <c r="C67" s="31">
        <v>2.1</v>
      </c>
      <c r="D67" s="31">
        <v>2.1</v>
      </c>
      <c r="E67" s="31">
        <v>2.1</v>
      </c>
      <c r="F67" s="31">
        <v>2.3</v>
      </c>
      <c r="G67" s="18">
        <v>2.3</v>
      </c>
      <c r="H67" s="18">
        <v>2.3</v>
      </c>
      <c r="I67" s="18">
        <v>2.7</v>
      </c>
      <c r="J67" s="18">
        <v>2.69</v>
      </c>
      <c r="K67" s="18">
        <v>4.14</v>
      </c>
      <c r="L67" s="63">
        <v>3.65</v>
      </c>
      <c r="M67" s="64">
        <v>3.57</v>
      </c>
      <c r="N67" s="64">
        <v>3.57</v>
      </c>
      <c r="O67" s="28">
        <v>3.3</v>
      </c>
      <c r="P67" s="28">
        <v>3.3</v>
      </c>
      <c r="Q67" s="28">
        <v>3.3</v>
      </c>
      <c r="R67" s="28">
        <v>3.7</v>
      </c>
      <c r="S67" s="28">
        <v>3.7</v>
      </c>
      <c r="T67" s="28">
        <v>2.78</v>
      </c>
      <c r="U67" s="28">
        <v>3.9</v>
      </c>
    </row>
    <row r="68" spans="1:21" ht="14.25">
      <c r="A68" s="52"/>
      <c r="B68" s="43" t="s">
        <v>21</v>
      </c>
      <c r="C68" s="31">
        <v>4.4</v>
      </c>
      <c r="D68" s="31">
        <v>4.4</v>
      </c>
      <c r="E68" s="31">
        <v>4.4</v>
      </c>
      <c r="F68" s="31">
        <v>4.7</v>
      </c>
      <c r="G68" s="18">
        <v>4.85</v>
      </c>
      <c r="H68" s="18">
        <v>4.74</v>
      </c>
      <c r="I68" s="18">
        <v>6</v>
      </c>
      <c r="J68" s="18">
        <v>5.8</v>
      </c>
      <c r="K68" s="18">
        <v>8.3</v>
      </c>
      <c r="L68" s="63">
        <v>8.4</v>
      </c>
      <c r="M68" s="64">
        <v>8.84</v>
      </c>
      <c r="N68" s="64">
        <v>8.84</v>
      </c>
      <c r="O68" s="28">
        <v>8.45</v>
      </c>
      <c r="P68" s="28">
        <v>8.45</v>
      </c>
      <c r="Q68" s="28">
        <v>10.89</v>
      </c>
      <c r="R68" s="28">
        <v>9.12</v>
      </c>
      <c r="S68" s="28">
        <v>9.12</v>
      </c>
      <c r="T68" s="28">
        <v>6.84</v>
      </c>
      <c r="U68" s="28">
        <v>9.5</v>
      </c>
    </row>
    <row r="69" spans="1:21" ht="14.25">
      <c r="A69" s="52"/>
      <c r="B69" s="43" t="s">
        <v>65</v>
      </c>
      <c r="C69" s="31">
        <v>1.7</v>
      </c>
      <c r="D69" s="31">
        <v>1.7</v>
      </c>
      <c r="E69" s="31">
        <v>1.61</v>
      </c>
      <c r="F69" s="31">
        <v>1.85</v>
      </c>
      <c r="G69" s="18">
        <v>1.85</v>
      </c>
      <c r="H69" s="18">
        <v>1.74</v>
      </c>
      <c r="I69" s="18">
        <v>2.11</v>
      </c>
      <c r="J69" s="18">
        <v>2.59</v>
      </c>
      <c r="K69" s="18">
        <v>2.55</v>
      </c>
      <c r="L69" s="63">
        <v>2.9</v>
      </c>
      <c r="M69" s="64">
        <v>3.41</v>
      </c>
      <c r="N69" s="64">
        <v>3.24</v>
      </c>
      <c r="O69" s="28">
        <v>3.14</v>
      </c>
      <c r="P69" s="28">
        <v>3.14</v>
      </c>
      <c r="Q69" s="28">
        <v>3.02</v>
      </c>
      <c r="R69" s="28">
        <v>3.45</v>
      </c>
      <c r="S69" s="28">
        <v>3.75</v>
      </c>
      <c r="T69" s="28">
        <v>2.6</v>
      </c>
      <c r="U69" s="28">
        <v>4</v>
      </c>
    </row>
    <row r="70" spans="1:21" ht="14.25">
      <c r="A70" s="52"/>
      <c r="B70" s="43" t="s">
        <v>4</v>
      </c>
      <c r="C70" s="31">
        <v>1.6</v>
      </c>
      <c r="D70" s="31">
        <v>1.6</v>
      </c>
      <c r="E70" s="31">
        <v>1.51</v>
      </c>
      <c r="F70" s="31">
        <v>1.75</v>
      </c>
      <c r="G70" s="18">
        <v>1.75</v>
      </c>
      <c r="H70" s="18">
        <v>1.62</v>
      </c>
      <c r="I70" s="18">
        <v>1.97</v>
      </c>
      <c r="J70" s="18">
        <v>2.29</v>
      </c>
      <c r="K70" s="18">
        <v>2.27</v>
      </c>
      <c r="L70" s="63">
        <v>3.8</v>
      </c>
      <c r="M70" s="64">
        <v>3.9</v>
      </c>
      <c r="N70" s="64">
        <v>3.76</v>
      </c>
      <c r="O70" s="28">
        <v>3.85</v>
      </c>
      <c r="P70" s="28">
        <v>3.85</v>
      </c>
      <c r="Q70" s="28">
        <v>3.5</v>
      </c>
      <c r="R70" s="28">
        <v>4.25</v>
      </c>
      <c r="S70" s="28">
        <v>4.25</v>
      </c>
      <c r="T70" s="28">
        <v>3.45</v>
      </c>
      <c r="U70" s="28">
        <v>5</v>
      </c>
    </row>
    <row r="71" spans="1:21" ht="15" customHeight="1">
      <c r="A71" s="52"/>
      <c r="B71" s="43" t="s">
        <v>16</v>
      </c>
      <c r="C71" s="31">
        <v>1.06</v>
      </c>
      <c r="D71" s="31">
        <v>1.06</v>
      </c>
      <c r="E71" s="31">
        <v>1.06</v>
      </c>
      <c r="F71" s="31">
        <v>1.2</v>
      </c>
      <c r="G71" s="18">
        <v>1.2</v>
      </c>
      <c r="H71" s="18">
        <v>1.12</v>
      </c>
      <c r="I71" s="18">
        <v>1.6</v>
      </c>
      <c r="J71" s="18">
        <v>1.47</v>
      </c>
      <c r="K71" s="18">
        <v>2</v>
      </c>
      <c r="L71" s="63">
        <v>1.85</v>
      </c>
      <c r="M71" s="64">
        <v>2.37</v>
      </c>
      <c r="N71" s="64">
        <v>1.57</v>
      </c>
      <c r="O71" s="28">
        <v>1.98</v>
      </c>
      <c r="P71" s="28">
        <v>1.75</v>
      </c>
      <c r="Q71" s="28">
        <v>1.74</v>
      </c>
      <c r="R71" s="28">
        <v>2.15</v>
      </c>
      <c r="S71" s="28">
        <v>2.15</v>
      </c>
      <c r="T71" s="28">
        <v>1.61</v>
      </c>
      <c r="U71" s="28">
        <v>2</v>
      </c>
    </row>
    <row r="72" spans="1:21" ht="31.5" customHeight="1">
      <c r="A72" s="52"/>
      <c r="B72" s="55" t="s">
        <v>90</v>
      </c>
      <c r="C72" s="31">
        <v>0.13</v>
      </c>
      <c r="D72" s="31">
        <v>0.13</v>
      </c>
      <c r="E72" s="31">
        <v>0.13</v>
      </c>
      <c r="F72" s="31">
        <v>0.17</v>
      </c>
      <c r="G72" s="18">
        <v>0.17</v>
      </c>
      <c r="H72" s="18">
        <v>0.11</v>
      </c>
      <c r="I72" s="18">
        <v>0.21</v>
      </c>
      <c r="J72" s="18">
        <v>0.21</v>
      </c>
      <c r="K72" s="18">
        <v>0.26</v>
      </c>
      <c r="L72" s="63">
        <v>0.26</v>
      </c>
      <c r="M72" s="64">
        <v>0.25</v>
      </c>
      <c r="N72" s="64">
        <v>0.18</v>
      </c>
      <c r="O72" s="28">
        <v>0.25</v>
      </c>
      <c r="P72" s="28">
        <v>0.19</v>
      </c>
      <c r="Q72" s="28">
        <v>0.18</v>
      </c>
      <c r="R72" s="28">
        <v>0.27</v>
      </c>
      <c r="S72" s="28">
        <v>0.27</v>
      </c>
      <c r="T72" s="28">
        <v>0.16</v>
      </c>
      <c r="U72" s="28">
        <v>0.27</v>
      </c>
    </row>
    <row r="73" spans="1:21" ht="14.25">
      <c r="A73" s="52"/>
      <c r="B73" s="23" t="s">
        <v>44</v>
      </c>
      <c r="C73" s="31">
        <v>0</v>
      </c>
      <c r="D73" s="31">
        <v>0</v>
      </c>
      <c r="E73" s="31">
        <v>0</v>
      </c>
      <c r="F73" s="31">
        <v>0</v>
      </c>
      <c r="G73" s="18"/>
      <c r="H73" s="18">
        <v>0</v>
      </c>
      <c r="I73" s="18"/>
      <c r="J73" s="18"/>
      <c r="K73" s="18">
        <v>0</v>
      </c>
      <c r="L73" s="63"/>
      <c r="M73" s="64"/>
      <c r="N73" s="64"/>
      <c r="O73" s="28"/>
      <c r="P73" s="28"/>
      <c r="Q73" s="28"/>
      <c r="R73" s="28"/>
      <c r="S73" s="28"/>
      <c r="T73" s="28"/>
      <c r="U73" s="28"/>
    </row>
    <row r="74" spans="1:21" ht="14.25">
      <c r="A74" s="52"/>
      <c r="B74" s="43" t="s">
        <v>31</v>
      </c>
      <c r="C74" s="31">
        <v>0.17</v>
      </c>
      <c r="D74" s="31">
        <v>0.17</v>
      </c>
      <c r="E74" s="31">
        <v>0.13</v>
      </c>
      <c r="F74" s="31">
        <v>0.17</v>
      </c>
      <c r="G74" s="18">
        <v>0.13</v>
      </c>
      <c r="H74" s="18">
        <v>0.13</v>
      </c>
      <c r="I74" s="18">
        <v>0.17</v>
      </c>
      <c r="J74" s="18">
        <v>0.16</v>
      </c>
      <c r="K74" s="18">
        <v>0.16</v>
      </c>
      <c r="L74" s="63">
        <v>0.17</v>
      </c>
      <c r="M74" s="64">
        <v>0.16</v>
      </c>
      <c r="N74" s="64">
        <v>0.16</v>
      </c>
      <c r="O74" s="28">
        <v>0.17</v>
      </c>
      <c r="P74" s="28">
        <v>0.17</v>
      </c>
      <c r="Q74" s="28">
        <v>0.17</v>
      </c>
      <c r="R74" s="28">
        <v>0.2</v>
      </c>
      <c r="S74" s="28">
        <v>0.2</v>
      </c>
      <c r="T74" s="28">
        <v>0.15</v>
      </c>
      <c r="U74" s="28">
        <v>0.2</v>
      </c>
    </row>
    <row r="75" spans="1:21" ht="15">
      <c r="A75" s="52"/>
      <c r="B75" s="40" t="s">
        <v>63</v>
      </c>
      <c r="C75" s="33">
        <f aca="true" t="shared" si="10" ref="C75:I75">SUM(C64:C74)</f>
        <v>38.60000000000001</v>
      </c>
      <c r="D75" s="33">
        <f t="shared" si="10"/>
        <v>38.000000000000014</v>
      </c>
      <c r="E75" s="33">
        <f t="shared" si="10"/>
        <v>35.92000000000001</v>
      </c>
      <c r="F75" s="33">
        <f t="shared" si="10"/>
        <v>40.980000000000004</v>
      </c>
      <c r="G75" s="33">
        <f t="shared" si="10"/>
        <v>40.650000000000006</v>
      </c>
      <c r="H75" s="33">
        <f t="shared" si="10"/>
        <v>35.709999999999994</v>
      </c>
      <c r="I75" s="33">
        <f t="shared" si="10"/>
        <v>45.800000000000004</v>
      </c>
      <c r="J75" s="33">
        <v>45.75</v>
      </c>
      <c r="K75" s="33">
        <f aca="true" t="shared" si="11" ref="K75:U75">SUM(K64:K74)</f>
        <v>51.36</v>
      </c>
      <c r="L75" s="69">
        <f t="shared" si="11"/>
        <v>59.699999999999996</v>
      </c>
      <c r="M75" s="69">
        <f t="shared" si="11"/>
        <v>72.36000000000001</v>
      </c>
      <c r="N75" s="70">
        <f t="shared" si="11"/>
        <v>71.133</v>
      </c>
      <c r="O75" s="34">
        <f t="shared" si="11"/>
        <v>59.09</v>
      </c>
      <c r="P75" s="34">
        <f t="shared" si="11"/>
        <v>58.800000000000004</v>
      </c>
      <c r="Q75" s="83">
        <f t="shared" si="11"/>
        <v>74.66</v>
      </c>
      <c r="R75" s="83">
        <f t="shared" si="11"/>
        <v>65.94</v>
      </c>
      <c r="S75" s="83">
        <f t="shared" si="11"/>
        <v>65.85</v>
      </c>
      <c r="T75" s="83">
        <f t="shared" si="11"/>
        <v>49.290000000000006</v>
      </c>
      <c r="U75" s="83">
        <f t="shared" si="11"/>
        <v>74</v>
      </c>
    </row>
    <row r="76" spans="1:21" ht="15">
      <c r="A76" s="52"/>
      <c r="B76" s="47"/>
      <c r="C76" s="33"/>
      <c r="D76" s="33"/>
      <c r="E76" s="33"/>
      <c r="F76" s="33"/>
      <c r="G76" s="33"/>
      <c r="H76" s="33"/>
      <c r="I76" s="33"/>
      <c r="J76" s="33"/>
      <c r="K76" s="33"/>
      <c r="L76" s="69"/>
      <c r="M76" s="69"/>
      <c r="N76" s="70"/>
      <c r="O76" s="34"/>
      <c r="P76" s="34"/>
      <c r="Q76" s="83"/>
      <c r="R76" s="83"/>
      <c r="S76" s="83"/>
      <c r="T76" s="83"/>
      <c r="U76" s="83"/>
    </row>
    <row r="77" spans="1:21" ht="15">
      <c r="A77" s="52">
        <v>9</v>
      </c>
      <c r="B77" s="47" t="s">
        <v>49</v>
      </c>
      <c r="C77" s="32"/>
      <c r="D77" s="32"/>
      <c r="E77" s="32"/>
      <c r="F77" s="32"/>
      <c r="G77" s="18"/>
      <c r="H77" s="18"/>
      <c r="I77" s="18"/>
      <c r="J77" s="18"/>
      <c r="K77" s="18"/>
      <c r="L77" s="63"/>
      <c r="M77" s="64"/>
      <c r="N77" s="64"/>
      <c r="O77" s="28"/>
      <c r="P77" s="4"/>
      <c r="Q77" s="4"/>
      <c r="R77" s="4"/>
      <c r="S77" s="4"/>
      <c r="T77" s="4"/>
      <c r="U77" s="4"/>
    </row>
    <row r="78" spans="1:21" ht="14.25">
      <c r="A78" s="52"/>
      <c r="B78" s="43" t="s">
        <v>5</v>
      </c>
      <c r="C78" s="31">
        <v>14.6</v>
      </c>
      <c r="D78" s="31">
        <v>14.35</v>
      </c>
      <c r="E78" s="31">
        <v>13.02</v>
      </c>
      <c r="F78" s="31">
        <v>15.4</v>
      </c>
      <c r="G78" s="18">
        <v>15.2</v>
      </c>
      <c r="H78" s="18">
        <v>14.14</v>
      </c>
      <c r="I78" s="18">
        <v>16</v>
      </c>
      <c r="J78" s="18">
        <v>18.92</v>
      </c>
      <c r="K78" s="18">
        <v>18.29</v>
      </c>
      <c r="L78" s="63">
        <v>21</v>
      </c>
      <c r="M78" s="64">
        <v>20.63</v>
      </c>
      <c r="N78" s="64">
        <v>26.11</v>
      </c>
      <c r="O78" s="28">
        <v>21.5</v>
      </c>
      <c r="P78" s="28">
        <v>21.5</v>
      </c>
      <c r="Q78" s="28">
        <v>22.54</v>
      </c>
      <c r="R78" s="28">
        <v>23.6</v>
      </c>
      <c r="S78" s="28">
        <v>23.6</v>
      </c>
      <c r="T78" s="28">
        <v>16.86</v>
      </c>
      <c r="U78" s="28">
        <v>23</v>
      </c>
    </row>
    <row r="79" spans="1:21" ht="14.25">
      <c r="A79" s="52"/>
      <c r="B79" s="43" t="s">
        <v>17</v>
      </c>
      <c r="C79" s="31">
        <v>6.5</v>
      </c>
      <c r="D79" s="31">
        <v>6.35</v>
      </c>
      <c r="E79" s="31">
        <v>6.35</v>
      </c>
      <c r="F79" s="31">
        <v>6.9</v>
      </c>
      <c r="G79" s="18">
        <v>6.68</v>
      </c>
      <c r="H79" s="18">
        <v>6.46</v>
      </c>
      <c r="I79" s="18">
        <v>8</v>
      </c>
      <c r="J79" s="18">
        <v>7.95</v>
      </c>
      <c r="K79" s="18">
        <v>10.38</v>
      </c>
      <c r="L79" s="63">
        <v>10.65</v>
      </c>
      <c r="M79" s="64">
        <v>11.58</v>
      </c>
      <c r="N79" s="64">
        <v>11.58</v>
      </c>
      <c r="O79" s="28">
        <v>10.7</v>
      </c>
      <c r="P79" s="28">
        <v>10.7</v>
      </c>
      <c r="Q79" s="28">
        <v>12.41</v>
      </c>
      <c r="R79" s="28">
        <v>11.7</v>
      </c>
      <c r="S79" s="28">
        <v>11.7</v>
      </c>
      <c r="T79" s="28">
        <v>8.78</v>
      </c>
      <c r="U79" s="28">
        <v>12</v>
      </c>
    </row>
    <row r="80" spans="1:21" ht="14.25">
      <c r="A80" s="52"/>
      <c r="B80" s="43" t="s">
        <v>91</v>
      </c>
      <c r="C80" s="31">
        <v>1.9</v>
      </c>
      <c r="D80" s="31">
        <v>1.84</v>
      </c>
      <c r="E80" s="31">
        <v>1.84</v>
      </c>
      <c r="F80" s="31">
        <v>2.1</v>
      </c>
      <c r="G80" s="18">
        <v>2.1</v>
      </c>
      <c r="H80" s="18">
        <v>2.1</v>
      </c>
      <c r="I80" s="18">
        <v>2.3</v>
      </c>
      <c r="J80" s="18">
        <v>2.25</v>
      </c>
      <c r="K80" s="18">
        <v>2.8</v>
      </c>
      <c r="L80" s="63">
        <v>3</v>
      </c>
      <c r="M80" s="64">
        <v>3.15</v>
      </c>
      <c r="N80" s="64">
        <v>3.15</v>
      </c>
      <c r="O80" s="28">
        <v>2.9</v>
      </c>
      <c r="P80" s="28">
        <v>2.9</v>
      </c>
      <c r="Q80" s="28">
        <v>3.7</v>
      </c>
      <c r="R80" s="28">
        <v>3.44</v>
      </c>
      <c r="S80" s="28">
        <v>3.44</v>
      </c>
      <c r="T80" s="28">
        <v>2.58</v>
      </c>
      <c r="U80" s="28">
        <v>4</v>
      </c>
    </row>
    <row r="81" spans="1:21" ht="14.25">
      <c r="A81" s="52"/>
      <c r="B81" s="32" t="s">
        <v>6</v>
      </c>
      <c r="C81" s="31">
        <v>1.05</v>
      </c>
      <c r="D81" s="31">
        <v>1</v>
      </c>
      <c r="E81" s="31">
        <v>0.97</v>
      </c>
      <c r="F81" s="31">
        <v>1.1</v>
      </c>
      <c r="G81" s="18">
        <v>1.1</v>
      </c>
      <c r="H81" s="18">
        <v>1.06</v>
      </c>
      <c r="I81" s="18">
        <v>1.15</v>
      </c>
      <c r="J81" s="18">
        <v>1.63</v>
      </c>
      <c r="K81" s="18">
        <v>1.54</v>
      </c>
      <c r="L81" s="63">
        <v>2.1</v>
      </c>
      <c r="M81" s="64">
        <v>2.09</v>
      </c>
      <c r="N81" s="64">
        <v>2.08</v>
      </c>
      <c r="O81" s="28">
        <v>2.02</v>
      </c>
      <c r="P81" s="28">
        <v>2.02</v>
      </c>
      <c r="Q81" s="28">
        <v>1.98</v>
      </c>
      <c r="R81" s="28">
        <v>2.15</v>
      </c>
      <c r="S81" s="28">
        <v>2.15</v>
      </c>
      <c r="T81" s="28">
        <v>1.69</v>
      </c>
      <c r="U81" s="28">
        <v>2.15</v>
      </c>
    </row>
    <row r="82" spans="1:21" ht="14.25">
      <c r="A82" s="52"/>
      <c r="B82" s="43" t="s">
        <v>30</v>
      </c>
      <c r="C82" s="31">
        <v>1.7</v>
      </c>
      <c r="D82" s="31">
        <v>1.6</v>
      </c>
      <c r="E82" s="31">
        <v>1.35</v>
      </c>
      <c r="F82" s="31">
        <v>1.9</v>
      </c>
      <c r="G82" s="18">
        <v>1.9</v>
      </c>
      <c r="H82" s="18">
        <v>0.15</v>
      </c>
      <c r="I82" s="18">
        <v>2</v>
      </c>
      <c r="J82" s="18">
        <v>1.8</v>
      </c>
      <c r="K82" s="18">
        <v>1.21</v>
      </c>
      <c r="L82" s="63">
        <v>2</v>
      </c>
      <c r="M82" s="64">
        <v>1.89</v>
      </c>
      <c r="N82" s="64">
        <v>0.96</v>
      </c>
      <c r="O82" s="28">
        <v>1.95</v>
      </c>
      <c r="P82" s="28">
        <v>1.95</v>
      </c>
      <c r="Q82" s="28">
        <v>0.94</v>
      </c>
      <c r="R82" s="28">
        <v>1.55</v>
      </c>
      <c r="S82" s="28">
        <v>1.25</v>
      </c>
      <c r="T82" s="28">
        <v>0.48</v>
      </c>
      <c r="U82" s="28">
        <v>1.3</v>
      </c>
    </row>
    <row r="83" spans="1:21" ht="14.25">
      <c r="A83" s="52"/>
      <c r="B83" s="43" t="s">
        <v>32</v>
      </c>
      <c r="C83" s="31">
        <v>0.3</v>
      </c>
      <c r="D83" s="31">
        <v>0.2</v>
      </c>
      <c r="E83" s="31">
        <v>0.2</v>
      </c>
      <c r="F83" s="31">
        <v>0.3</v>
      </c>
      <c r="G83" s="18">
        <v>0.3</v>
      </c>
      <c r="H83" s="18">
        <v>0.75</v>
      </c>
      <c r="I83" s="18">
        <v>0.3</v>
      </c>
      <c r="J83" s="18">
        <v>0.28</v>
      </c>
      <c r="K83" s="18">
        <v>0.28</v>
      </c>
      <c r="L83" s="63">
        <v>0.3</v>
      </c>
      <c r="M83" s="64">
        <v>0.29</v>
      </c>
      <c r="N83" s="64">
        <v>0.12</v>
      </c>
      <c r="O83" s="28">
        <v>0.3</v>
      </c>
      <c r="P83" s="28">
        <v>0.3</v>
      </c>
      <c r="Q83" s="28">
        <v>0</v>
      </c>
      <c r="R83" s="28">
        <v>0.3</v>
      </c>
      <c r="S83" s="28">
        <v>0.3</v>
      </c>
      <c r="T83" s="28">
        <v>0.23</v>
      </c>
      <c r="U83" s="28">
        <v>0.01</v>
      </c>
    </row>
    <row r="84" spans="1:21" ht="14.25">
      <c r="A84" s="52"/>
      <c r="B84" s="43" t="s">
        <v>67</v>
      </c>
      <c r="C84" s="31">
        <v>0.3</v>
      </c>
      <c r="D84" s="31">
        <v>0.3</v>
      </c>
      <c r="E84" s="31">
        <v>0.3</v>
      </c>
      <c r="F84" s="31">
        <v>0.3</v>
      </c>
      <c r="G84" s="18">
        <v>0.3</v>
      </c>
      <c r="H84" s="18">
        <v>0.3</v>
      </c>
      <c r="I84" s="18">
        <v>0.3</v>
      </c>
      <c r="J84" s="18">
        <v>0.3</v>
      </c>
      <c r="K84" s="18">
        <v>0.3</v>
      </c>
      <c r="L84" s="63">
        <v>0.35</v>
      </c>
      <c r="M84" s="64">
        <v>0.33</v>
      </c>
      <c r="N84" s="64">
        <v>0.33</v>
      </c>
      <c r="O84" s="28">
        <v>0.35</v>
      </c>
      <c r="P84" s="28">
        <v>0.35</v>
      </c>
      <c r="Q84" s="28">
        <v>0.35</v>
      </c>
      <c r="R84" s="28">
        <v>0.35</v>
      </c>
      <c r="S84" s="28">
        <v>0.35</v>
      </c>
      <c r="T84" s="28">
        <v>0.26</v>
      </c>
      <c r="U84" s="28">
        <v>0.35</v>
      </c>
    </row>
    <row r="85" spans="1:21" ht="14.25">
      <c r="A85" s="52"/>
      <c r="B85" s="23" t="s">
        <v>46</v>
      </c>
      <c r="C85" s="31">
        <v>0.5</v>
      </c>
      <c r="D85" s="31">
        <v>0.5</v>
      </c>
      <c r="E85" s="31">
        <v>0.5</v>
      </c>
      <c r="F85" s="31">
        <v>0.55</v>
      </c>
      <c r="G85" s="18">
        <v>0.55</v>
      </c>
      <c r="H85" s="18">
        <v>0.55</v>
      </c>
      <c r="I85" s="18">
        <v>0.55</v>
      </c>
      <c r="J85" s="18">
        <v>0.52</v>
      </c>
      <c r="K85" s="18">
        <v>0.52</v>
      </c>
      <c r="L85" s="63">
        <v>0.7</v>
      </c>
      <c r="M85" s="64">
        <v>0.66</v>
      </c>
      <c r="N85" s="64">
        <v>0.66</v>
      </c>
      <c r="O85" s="28">
        <v>1.2</v>
      </c>
      <c r="P85" s="28">
        <v>1.2</v>
      </c>
      <c r="Q85" s="28">
        <v>1.2</v>
      </c>
      <c r="R85" s="28">
        <v>1.25</v>
      </c>
      <c r="S85" s="28">
        <v>1.25</v>
      </c>
      <c r="T85" s="28">
        <v>0.94</v>
      </c>
      <c r="U85" s="28">
        <v>1.5</v>
      </c>
    </row>
    <row r="86" spans="1:21" ht="15">
      <c r="A86" s="52"/>
      <c r="B86" s="47" t="s">
        <v>64</v>
      </c>
      <c r="C86" s="33">
        <f aca="true" t="shared" si="12" ref="C86:I86">SUM(C78:C85)</f>
        <v>26.85</v>
      </c>
      <c r="D86" s="33">
        <f t="shared" si="12"/>
        <v>26.14</v>
      </c>
      <c r="E86" s="33">
        <f t="shared" si="12"/>
        <v>24.529999999999998</v>
      </c>
      <c r="F86" s="33">
        <f t="shared" si="12"/>
        <v>28.550000000000004</v>
      </c>
      <c r="G86" s="33">
        <f t="shared" si="12"/>
        <v>28.130000000000003</v>
      </c>
      <c r="H86" s="33">
        <f t="shared" si="12"/>
        <v>25.51</v>
      </c>
      <c r="I86" s="33">
        <f t="shared" si="12"/>
        <v>30.6</v>
      </c>
      <c r="J86" s="33">
        <f aca="true" t="shared" si="13" ref="J86:U86">SUM(J78:J85)</f>
        <v>33.65</v>
      </c>
      <c r="K86" s="33">
        <f t="shared" si="13"/>
        <v>35.32000000000001</v>
      </c>
      <c r="L86" s="69">
        <f t="shared" si="13"/>
        <v>40.1</v>
      </c>
      <c r="M86" s="69">
        <f t="shared" si="13"/>
        <v>40.62</v>
      </c>
      <c r="N86" s="70">
        <f t="shared" si="13"/>
        <v>44.98999999999999</v>
      </c>
      <c r="O86" s="34">
        <f t="shared" si="13"/>
        <v>40.92000000000001</v>
      </c>
      <c r="P86" s="34">
        <f t="shared" si="13"/>
        <v>40.92000000000001</v>
      </c>
      <c r="Q86" s="83">
        <f t="shared" si="13"/>
        <v>43.120000000000005</v>
      </c>
      <c r="R86" s="83">
        <f t="shared" si="13"/>
        <v>44.33999999999999</v>
      </c>
      <c r="S86" s="83">
        <f t="shared" si="13"/>
        <v>44.03999999999999</v>
      </c>
      <c r="T86" s="83">
        <f t="shared" si="13"/>
        <v>31.820000000000004</v>
      </c>
      <c r="U86" s="83">
        <f t="shared" si="13"/>
        <v>44.309999999999995</v>
      </c>
    </row>
    <row r="87" spans="1:21" ht="9.75" customHeight="1">
      <c r="A87" s="52"/>
      <c r="B87" s="43"/>
      <c r="C87" s="32"/>
      <c r="D87" s="32"/>
      <c r="E87" s="32"/>
      <c r="F87" s="32"/>
      <c r="G87" s="18"/>
      <c r="H87" s="18"/>
      <c r="I87" s="18"/>
      <c r="J87" s="18"/>
      <c r="K87" s="18"/>
      <c r="L87" s="63"/>
      <c r="M87" s="64"/>
      <c r="N87" s="64"/>
      <c r="O87" s="28"/>
      <c r="P87" s="4"/>
      <c r="Q87" s="4"/>
      <c r="R87" s="4"/>
      <c r="S87" s="4"/>
      <c r="T87" s="4"/>
      <c r="U87" s="4"/>
    </row>
    <row r="88" spans="1:21" ht="15">
      <c r="A88" s="52">
        <v>10</v>
      </c>
      <c r="B88" s="47" t="s">
        <v>60</v>
      </c>
      <c r="C88" s="32"/>
      <c r="D88" s="32"/>
      <c r="E88" s="32"/>
      <c r="F88" s="32"/>
      <c r="G88" s="18"/>
      <c r="H88" s="18"/>
      <c r="I88" s="18"/>
      <c r="J88" s="18"/>
      <c r="K88" s="18"/>
      <c r="L88" s="63"/>
      <c r="M88" s="64"/>
      <c r="N88" s="64"/>
      <c r="O88" s="28"/>
      <c r="P88" s="4"/>
      <c r="Q88" s="4"/>
      <c r="R88" s="4"/>
      <c r="S88" s="4"/>
      <c r="T88" s="4"/>
      <c r="U88" s="4"/>
    </row>
    <row r="89" spans="1:21" ht="14.25">
      <c r="A89" s="52"/>
      <c r="B89" s="23" t="s">
        <v>35</v>
      </c>
      <c r="C89" s="31">
        <v>4</v>
      </c>
      <c r="D89" s="31">
        <v>2</v>
      </c>
      <c r="E89" s="31">
        <v>2.02</v>
      </c>
      <c r="F89" s="31">
        <v>4</v>
      </c>
      <c r="G89" s="18">
        <v>2.4</v>
      </c>
      <c r="H89" s="18">
        <v>3.3</v>
      </c>
      <c r="I89" s="18">
        <v>4.1</v>
      </c>
      <c r="J89" s="18">
        <v>3.86</v>
      </c>
      <c r="K89" s="18">
        <v>0.2</v>
      </c>
      <c r="L89" s="63">
        <v>4.1</v>
      </c>
      <c r="M89" s="64">
        <v>3.86</v>
      </c>
      <c r="N89" s="64">
        <v>3.13</v>
      </c>
      <c r="O89" s="28">
        <v>4.1</v>
      </c>
      <c r="P89" s="28">
        <v>1.55</v>
      </c>
      <c r="Q89" s="28">
        <v>1.32</v>
      </c>
      <c r="R89" s="28">
        <v>3.75</v>
      </c>
      <c r="S89" s="28">
        <v>1.75</v>
      </c>
      <c r="T89" s="28">
        <v>0</v>
      </c>
      <c r="U89" s="28">
        <v>2</v>
      </c>
    </row>
    <row r="90" spans="1:21" ht="14.25">
      <c r="A90" s="52"/>
      <c r="B90" s="23" t="s">
        <v>38</v>
      </c>
      <c r="C90" s="31">
        <v>0.8</v>
      </c>
      <c r="D90" s="31">
        <v>0.47</v>
      </c>
      <c r="E90" s="31">
        <v>0.08</v>
      </c>
      <c r="F90" s="31">
        <v>0.8</v>
      </c>
      <c r="G90" s="18">
        <v>0.5</v>
      </c>
      <c r="H90" s="18">
        <v>0.01</v>
      </c>
      <c r="I90" s="18">
        <v>0.8</v>
      </c>
      <c r="J90" s="18">
        <v>0.72</v>
      </c>
      <c r="K90" s="18">
        <v>0.01</v>
      </c>
      <c r="L90" s="63">
        <v>0.8</v>
      </c>
      <c r="M90" s="64">
        <v>0.72</v>
      </c>
      <c r="N90" s="64">
        <v>0.01</v>
      </c>
      <c r="O90" s="28">
        <v>0.8</v>
      </c>
      <c r="P90" s="28">
        <v>0.8</v>
      </c>
      <c r="Q90" s="28">
        <v>0.05</v>
      </c>
      <c r="R90" s="28">
        <v>0.9</v>
      </c>
      <c r="S90" s="28">
        <v>0.9</v>
      </c>
      <c r="T90" s="28">
        <v>0.02</v>
      </c>
      <c r="U90" s="28">
        <v>0.95</v>
      </c>
    </row>
    <row r="91" spans="1:21" ht="14.25">
      <c r="A91" s="52"/>
      <c r="B91" s="23" t="s">
        <v>37</v>
      </c>
      <c r="C91" s="31">
        <v>0</v>
      </c>
      <c r="D91" s="31">
        <v>0</v>
      </c>
      <c r="E91" s="31">
        <v>0</v>
      </c>
      <c r="F91" s="31">
        <v>0</v>
      </c>
      <c r="G91" s="18"/>
      <c r="H91" s="18">
        <v>0</v>
      </c>
      <c r="I91" s="18"/>
      <c r="J91" s="18"/>
      <c r="K91" s="18"/>
      <c r="L91" s="63"/>
      <c r="M91" s="64"/>
      <c r="N91" s="64"/>
      <c r="O91" s="28"/>
      <c r="P91" s="28"/>
      <c r="Q91" s="28"/>
      <c r="R91" s="28"/>
      <c r="S91" s="28"/>
      <c r="T91" s="28"/>
      <c r="U91" s="28"/>
    </row>
    <row r="92" spans="1:21" ht="14.25">
      <c r="A92" s="52"/>
      <c r="B92" s="23" t="s">
        <v>39</v>
      </c>
      <c r="C92" s="31">
        <v>0.13</v>
      </c>
      <c r="D92" s="31">
        <v>0.13</v>
      </c>
      <c r="E92" s="31">
        <v>0.05</v>
      </c>
      <c r="F92" s="31">
        <v>0.13</v>
      </c>
      <c r="G92" s="18">
        <v>0.05</v>
      </c>
      <c r="H92" s="18">
        <v>0.02</v>
      </c>
      <c r="I92" s="18">
        <v>0.08</v>
      </c>
      <c r="J92" s="18">
        <v>0.06</v>
      </c>
      <c r="K92" s="18">
        <v>0.03</v>
      </c>
      <c r="L92" s="63">
        <v>0.08</v>
      </c>
      <c r="M92" s="64">
        <v>0.07</v>
      </c>
      <c r="N92" s="64">
        <v>0.02</v>
      </c>
      <c r="O92" s="28">
        <v>0.03</v>
      </c>
      <c r="P92" s="28">
        <v>0.03</v>
      </c>
      <c r="Q92" s="28">
        <v>0</v>
      </c>
      <c r="R92" s="28">
        <v>0.03</v>
      </c>
      <c r="S92" s="28">
        <v>0.03</v>
      </c>
      <c r="T92" s="28">
        <v>0</v>
      </c>
      <c r="U92" s="28">
        <v>0.05</v>
      </c>
    </row>
    <row r="93" spans="1:21" ht="14.25">
      <c r="A93" s="52"/>
      <c r="B93" s="23" t="s">
        <v>33</v>
      </c>
      <c r="C93" s="31">
        <v>0.1</v>
      </c>
      <c r="D93" s="31">
        <v>0.1</v>
      </c>
      <c r="E93" s="31">
        <v>0</v>
      </c>
      <c r="F93" s="31">
        <v>0.1</v>
      </c>
      <c r="G93" s="18">
        <v>0.1</v>
      </c>
      <c r="H93" s="18">
        <v>0.09</v>
      </c>
      <c r="I93" s="18">
        <v>0.1</v>
      </c>
      <c r="J93" s="18">
        <v>0.1</v>
      </c>
      <c r="K93" s="18">
        <v>0</v>
      </c>
      <c r="L93" s="63">
        <v>0.11</v>
      </c>
      <c r="M93" s="64">
        <v>0.12</v>
      </c>
      <c r="N93" s="64">
        <v>0</v>
      </c>
      <c r="O93" s="28">
        <v>0.12</v>
      </c>
      <c r="P93" s="28">
        <v>0.12</v>
      </c>
      <c r="Q93" s="28">
        <v>0</v>
      </c>
      <c r="R93" s="28">
        <v>0.12</v>
      </c>
      <c r="S93" s="28">
        <v>0.12</v>
      </c>
      <c r="T93" s="28">
        <v>0</v>
      </c>
      <c r="U93" s="28">
        <v>0.2</v>
      </c>
    </row>
    <row r="94" spans="1:21" ht="14.25">
      <c r="A94" s="52"/>
      <c r="B94" s="23" t="s">
        <v>40</v>
      </c>
      <c r="C94" s="31">
        <v>0.5</v>
      </c>
      <c r="D94" s="31">
        <v>0.4</v>
      </c>
      <c r="E94" s="31">
        <v>0.58</v>
      </c>
      <c r="F94" s="31">
        <v>0.5</v>
      </c>
      <c r="G94" s="18">
        <v>0.41</v>
      </c>
      <c r="H94" s="18">
        <v>0.46</v>
      </c>
      <c r="I94" s="18">
        <v>0.5</v>
      </c>
      <c r="J94" s="18">
        <v>0.48</v>
      </c>
      <c r="K94" s="18">
        <v>0.57</v>
      </c>
      <c r="L94" s="63">
        <v>0.7</v>
      </c>
      <c r="M94" s="64">
        <v>0.67</v>
      </c>
      <c r="N94" s="64">
        <v>0.7</v>
      </c>
      <c r="O94" s="28">
        <v>0.7</v>
      </c>
      <c r="P94" s="28">
        <v>3.25</v>
      </c>
      <c r="Q94" s="28">
        <v>2.07</v>
      </c>
      <c r="R94" s="28">
        <v>1</v>
      </c>
      <c r="S94" s="28">
        <v>0.5</v>
      </c>
      <c r="T94" s="28">
        <v>1.38</v>
      </c>
      <c r="U94" s="28">
        <v>0.01</v>
      </c>
    </row>
    <row r="95" spans="1:21" ht="14.25">
      <c r="A95" s="52"/>
      <c r="B95" s="23" t="s">
        <v>42</v>
      </c>
      <c r="C95" s="31">
        <v>0.07</v>
      </c>
      <c r="D95" s="31">
        <v>0</v>
      </c>
      <c r="E95" s="31">
        <v>0</v>
      </c>
      <c r="F95" s="31">
        <v>0.07</v>
      </c>
      <c r="G95" s="18">
        <v>0.07</v>
      </c>
      <c r="H95" s="18">
        <v>0.06</v>
      </c>
      <c r="I95" s="18">
        <v>0.07</v>
      </c>
      <c r="J95" s="18">
        <v>0.07</v>
      </c>
      <c r="K95" s="18">
        <v>0.06</v>
      </c>
      <c r="L95" s="63">
        <v>0.08</v>
      </c>
      <c r="M95" s="64">
        <v>0.07</v>
      </c>
      <c r="N95" s="64"/>
      <c r="O95" s="28">
        <v>0.08</v>
      </c>
      <c r="P95" s="28">
        <v>0.08</v>
      </c>
      <c r="Q95" s="28">
        <v>0</v>
      </c>
      <c r="R95" s="28">
        <v>0.08</v>
      </c>
      <c r="S95" s="28">
        <v>0.58</v>
      </c>
      <c r="T95" s="28">
        <v>0.5</v>
      </c>
      <c r="U95" s="28">
        <v>0.08</v>
      </c>
    </row>
    <row r="96" spans="1:21" ht="14.25">
      <c r="A96" s="52"/>
      <c r="B96" s="23" t="s">
        <v>69</v>
      </c>
      <c r="C96" s="31">
        <v>0.03</v>
      </c>
      <c r="D96" s="31">
        <v>0.05</v>
      </c>
      <c r="E96" s="31">
        <v>0</v>
      </c>
      <c r="F96" s="31">
        <v>0.14</v>
      </c>
      <c r="G96" s="18">
        <v>0.14</v>
      </c>
      <c r="H96" s="18">
        <v>0</v>
      </c>
      <c r="I96" s="18">
        <v>0.14</v>
      </c>
      <c r="J96" s="18">
        <v>0.14</v>
      </c>
      <c r="K96" s="18">
        <v>0.13</v>
      </c>
      <c r="L96" s="63">
        <v>0.16</v>
      </c>
      <c r="M96" s="64">
        <v>0.16</v>
      </c>
      <c r="N96" s="64"/>
      <c r="O96" s="28">
        <v>0.18</v>
      </c>
      <c r="P96" s="28">
        <v>0.18</v>
      </c>
      <c r="Q96" s="28">
        <v>0.16</v>
      </c>
      <c r="R96" s="28">
        <v>0.18</v>
      </c>
      <c r="S96" s="28">
        <v>0.18</v>
      </c>
      <c r="T96" s="28">
        <v>0</v>
      </c>
      <c r="U96" s="28">
        <v>0.25</v>
      </c>
    </row>
    <row r="97" spans="1:21" ht="30" customHeight="1">
      <c r="A97" s="52"/>
      <c r="B97" s="30" t="s">
        <v>117</v>
      </c>
      <c r="C97" s="31"/>
      <c r="D97" s="31"/>
      <c r="E97" s="31"/>
      <c r="F97" s="31"/>
      <c r="G97" s="18"/>
      <c r="H97" s="18"/>
      <c r="I97" s="18"/>
      <c r="J97" s="18"/>
      <c r="K97" s="18"/>
      <c r="L97" s="63"/>
      <c r="M97" s="64"/>
      <c r="N97" s="64"/>
      <c r="O97" s="28">
        <v>0.05</v>
      </c>
      <c r="P97" s="28">
        <v>0.05</v>
      </c>
      <c r="Q97" s="28">
        <v>0.04</v>
      </c>
      <c r="R97" s="28">
        <v>0.05</v>
      </c>
      <c r="S97" s="28">
        <v>0.05</v>
      </c>
      <c r="T97" s="28">
        <v>0</v>
      </c>
      <c r="U97" s="28">
        <v>0.05</v>
      </c>
    </row>
    <row r="98" spans="1:21" ht="15">
      <c r="A98" s="52"/>
      <c r="B98" s="47" t="s">
        <v>62</v>
      </c>
      <c r="C98" s="33">
        <f aca="true" t="shared" si="14" ref="C98:I98">SUM(C89:C96)</f>
        <v>5.63</v>
      </c>
      <c r="D98" s="33">
        <f t="shared" si="14"/>
        <v>3.1499999999999995</v>
      </c>
      <c r="E98" s="33">
        <f t="shared" si="14"/>
        <v>2.73</v>
      </c>
      <c r="F98" s="33">
        <f t="shared" si="14"/>
        <v>5.739999999999999</v>
      </c>
      <c r="G98" s="33">
        <f t="shared" si="14"/>
        <v>3.67</v>
      </c>
      <c r="H98" s="33">
        <f t="shared" si="14"/>
        <v>3.9399999999999995</v>
      </c>
      <c r="I98" s="33">
        <f t="shared" si="14"/>
        <v>5.789999999999999</v>
      </c>
      <c r="J98" s="33">
        <f>SUM(J89:J96)</f>
        <v>5.429999999999999</v>
      </c>
      <c r="K98" s="33">
        <f>SUM(K89:K96)</f>
        <v>0.9999999999999999</v>
      </c>
      <c r="L98" s="69">
        <f>SUM(L89:L96)</f>
        <v>6.03</v>
      </c>
      <c r="M98" s="71">
        <f>SUM(M89:M96)</f>
        <v>5.670000000000001</v>
      </c>
      <c r="N98" s="70">
        <f>SUM(N89:N96)</f>
        <v>3.8599999999999994</v>
      </c>
      <c r="O98" s="29">
        <f aca="true" t="shared" si="15" ref="O98:U98">SUM(O89:O97)</f>
        <v>6.06</v>
      </c>
      <c r="P98" s="29">
        <f t="shared" si="15"/>
        <v>6.06</v>
      </c>
      <c r="Q98" s="29">
        <f t="shared" si="15"/>
        <v>3.64</v>
      </c>
      <c r="R98" s="29">
        <f t="shared" si="15"/>
        <v>6.11</v>
      </c>
      <c r="S98" s="29">
        <f t="shared" si="15"/>
        <v>4.109999999999999</v>
      </c>
      <c r="T98" s="29">
        <f t="shared" si="15"/>
        <v>1.9</v>
      </c>
      <c r="U98" s="29">
        <f t="shared" si="15"/>
        <v>3.59</v>
      </c>
    </row>
    <row r="99" spans="1:21" ht="11.25" customHeight="1">
      <c r="A99" s="52"/>
      <c r="B99" s="43"/>
      <c r="C99" s="32"/>
      <c r="D99" s="32"/>
      <c r="E99" s="32"/>
      <c r="F99" s="32"/>
      <c r="G99" s="18"/>
      <c r="H99" s="18"/>
      <c r="I99" s="18"/>
      <c r="J99" s="18"/>
      <c r="K99" s="18"/>
      <c r="L99" s="63"/>
      <c r="M99" s="64"/>
      <c r="N99" s="64"/>
      <c r="O99" s="28"/>
      <c r="P99" s="4"/>
      <c r="Q99" s="4"/>
      <c r="R99" s="4"/>
      <c r="S99" s="4"/>
      <c r="T99" s="4"/>
      <c r="U99" s="4"/>
    </row>
    <row r="100" spans="1:21" ht="15">
      <c r="A100" s="52">
        <v>11</v>
      </c>
      <c r="B100" s="40" t="s">
        <v>102</v>
      </c>
      <c r="C100" s="32"/>
      <c r="D100" s="32"/>
      <c r="E100" s="32"/>
      <c r="F100" s="32"/>
      <c r="G100" s="18"/>
      <c r="H100" s="18"/>
      <c r="I100" s="18"/>
      <c r="J100" s="18"/>
      <c r="K100" s="18"/>
      <c r="L100" s="63"/>
      <c r="M100" s="64"/>
      <c r="N100" s="64"/>
      <c r="O100" s="28"/>
      <c r="P100" s="4"/>
      <c r="Q100" s="4"/>
      <c r="R100" s="4"/>
      <c r="S100" s="4"/>
      <c r="T100" s="4"/>
      <c r="U100" s="4"/>
    </row>
    <row r="101" spans="1:21" ht="14.25">
      <c r="A101" s="52"/>
      <c r="B101" s="43" t="s">
        <v>9</v>
      </c>
      <c r="C101" s="31">
        <v>5.5</v>
      </c>
      <c r="D101" s="31">
        <v>5.5</v>
      </c>
      <c r="E101" s="31">
        <v>5.5</v>
      </c>
      <c r="F101" s="31">
        <v>5.9</v>
      </c>
      <c r="G101" s="18">
        <v>6.7</v>
      </c>
      <c r="H101" s="18">
        <v>6.7</v>
      </c>
      <c r="I101" s="18">
        <v>7.4</v>
      </c>
      <c r="J101" s="18">
        <v>7</v>
      </c>
      <c r="K101" s="18">
        <v>7.92</v>
      </c>
      <c r="L101" s="63">
        <v>9.2</v>
      </c>
      <c r="M101" s="64">
        <v>10.33</v>
      </c>
      <c r="N101" s="64">
        <v>10.33</v>
      </c>
      <c r="O101" s="28">
        <v>9.3</v>
      </c>
      <c r="P101" s="28">
        <v>9.3</v>
      </c>
      <c r="Q101" s="28">
        <v>9.3</v>
      </c>
      <c r="R101" s="28">
        <v>9.9</v>
      </c>
      <c r="S101" s="28">
        <v>9.9</v>
      </c>
      <c r="T101" s="28">
        <v>7.42</v>
      </c>
      <c r="U101" s="28">
        <v>10.5</v>
      </c>
    </row>
    <row r="102" spans="1:21" ht="14.25">
      <c r="A102" s="52"/>
      <c r="B102" s="23" t="s">
        <v>27</v>
      </c>
      <c r="C102" s="31">
        <v>2</v>
      </c>
      <c r="D102" s="31">
        <v>10.15</v>
      </c>
      <c r="E102" s="31">
        <v>23.15</v>
      </c>
      <c r="F102" s="31">
        <v>2</v>
      </c>
      <c r="G102" s="18">
        <v>1.2</v>
      </c>
      <c r="H102" s="18">
        <v>0.01</v>
      </c>
      <c r="I102" s="18">
        <v>2</v>
      </c>
      <c r="J102" s="18">
        <v>1.6</v>
      </c>
      <c r="K102" s="18">
        <v>1.89</v>
      </c>
      <c r="L102" s="63">
        <v>2</v>
      </c>
      <c r="M102" s="64">
        <v>1.9</v>
      </c>
      <c r="N102" s="64">
        <v>0.01</v>
      </c>
      <c r="O102" s="28">
        <v>1.7</v>
      </c>
      <c r="P102" s="28">
        <v>1.7</v>
      </c>
      <c r="Q102" s="28">
        <v>0</v>
      </c>
      <c r="R102" s="28">
        <v>1.5</v>
      </c>
      <c r="S102" s="28">
        <v>1</v>
      </c>
      <c r="T102" s="28">
        <v>0.24</v>
      </c>
      <c r="U102" s="28">
        <v>0.5</v>
      </c>
    </row>
    <row r="103" spans="1:21" ht="14.25">
      <c r="A103" s="52"/>
      <c r="B103" s="43" t="s">
        <v>15</v>
      </c>
      <c r="C103" s="31">
        <v>2.45</v>
      </c>
      <c r="D103" s="31">
        <v>2.45</v>
      </c>
      <c r="E103" s="31">
        <v>2.26</v>
      </c>
      <c r="F103" s="31">
        <v>3</v>
      </c>
      <c r="G103" s="18">
        <v>2.79</v>
      </c>
      <c r="H103" s="18">
        <v>2.79</v>
      </c>
      <c r="I103" s="18">
        <v>3.7</v>
      </c>
      <c r="J103" s="18">
        <v>3.49</v>
      </c>
      <c r="K103" s="18">
        <v>4.88</v>
      </c>
      <c r="L103" s="63">
        <v>4.55</v>
      </c>
      <c r="M103" s="64">
        <v>4.44</v>
      </c>
      <c r="N103" s="64">
        <v>2.86</v>
      </c>
      <c r="O103" s="28">
        <v>4.2</v>
      </c>
      <c r="P103" s="28">
        <v>3.89</v>
      </c>
      <c r="Q103" s="28">
        <v>3.82</v>
      </c>
      <c r="R103" s="28">
        <v>4.52</v>
      </c>
      <c r="S103" s="28">
        <v>4.11</v>
      </c>
      <c r="T103" s="28">
        <v>2.98</v>
      </c>
      <c r="U103" s="28">
        <v>4.25</v>
      </c>
    </row>
    <row r="104" spans="1:22" ht="14.25">
      <c r="A104" s="52"/>
      <c r="B104" s="23" t="s">
        <v>26</v>
      </c>
      <c r="C104" s="31">
        <v>12</v>
      </c>
      <c r="D104" s="31">
        <v>12</v>
      </c>
      <c r="E104" s="31">
        <v>10.81</v>
      </c>
      <c r="F104" s="31">
        <v>7</v>
      </c>
      <c r="G104" s="18">
        <v>7</v>
      </c>
      <c r="H104" s="18">
        <v>0.63</v>
      </c>
      <c r="I104" s="18">
        <v>2</v>
      </c>
      <c r="J104" s="18">
        <v>7.8</v>
      </c>
      <c r="K104" s="18">
        <v>0.54</v>
      </c>
      <c r="L104" s="63">
        <v>2</v>
      </c>
      <c r="M104" s="64">
        <v>1.9</v>
      </c>
      <c r="N104" s="64">
        <v>2.58</v>
      </c>
      <c r="O104" s="28">
        <v>1.8</v>
      </c>
      <c r="P104" s="28">
        <v>1.8</v>
      </c>
      <c r="Q104" s="28">
        <v>1.61</v>
      </c>
      <c r="R104" s="28">
        <v>1.8</v>
      </c>
      <c r="S104" s="28">
        <v>1.8</v>
      </c>
      <c r="T104" s="28">
        <v>0.51</v>
      </c>
      <c r="U104" s="28">
        <v>2</v>
      </c>
      <c r="V104" s="1">
        <v>0.8</v>
      </c>
    </row>
    <row r="105" spans="1:22" ht="14.25">
      <c r="A105" s="52"/>
      <c r="B105" s="43" t="s">
        <v>136</v>
      </c>
      <c r="C105" s="31">
        <v>1.15</v>
      </c>
      <c r="D105" s="31">
        <v>1.15</v>
      </c>
      <c r="E105" s="31">
        <v>1.15</v>
      </c>
      <c r="F105" s="31">
        <v>1.3</v>
      </c>
      <c r="G105" s="18">
        <v>1.27</v>
      </c>
      <c r="H105" s="18">
        <v>1.27</v>
      </c>
      <c r="I105" s="18">
        <v>1.35</v>
      </c>
      <c r="J105" s="18">
        <v>1.33</v>
      </c>
      <c r="K105" s="18">
        <v>1.4</v>
      </c>
      <c r="L105" s="63">
        <v>1.65</v>
      </c>
      <c r="M105" s="64">
        <v>2.01</v>
      </c>
      <c r="N105" s="64">
        <v>2.01</v>
      </c>
      <c r="O105" s="28">
        <v>1.58</v>
      </c>
      <c r="P105" s="28">
        <v>1.58</v>
      </c>
      <c r="Q105" s="28">
        <v>2.48</v>
      </c>
      <c r="R105" s="28">
        <v>1.8</v>
      </c>
      <c r="S105" s="28">
        <v>2.3</v>
      </c>
      <c r="T105" s="28">
        <v>1.85</v>
      </c>
      <c r="U105" s="28">
        <v>2.5</v>
      </c>
      <c r="V105" s="1">
        <v>1</v>
      </c>
    </row>
    <row r="106" spans="1:22" ht="14.25">
      <c r="A106" s="52"/>
      <c r="B106" s="43" t="s">
        <v>66</v>
      </c>
      <c r="C106" s="31">
        <v>0.55</v>
      </c>
      <c r="D106" s="31">
        <v>0.55</v>
      </c>
      <c r="E106" s="31">
        <v>0.55</v>
      </c>
      <c r="F106" s="31">
        <v>0.65</v>
      </c>
      <c r="G106" s="18">
        <v>0.65</v>
      </c>
      <c r="H106" s="18">
        <v>0.46</v>
      </c>
      <c r="I106" s="18">
        <v>0.9</v>
      </c>
      <c r="J106" s="18">
        <v>0.88</v>
      </c>
      <c r="K106" s="18">
        <v>0.88</v>
      </c>
      <c r="L106" s="63">
        <v>1.1</v>
      </c>
      <c r="M106" s="64">
        <v>1.06</v>
      </c>
      <c r="N106" s="64">
        <v>1.06</v>
      </c>
      <c r="O106" s="28">
        <v>1.05</v>
      </c>
      <c r="P106" s="28">
        <v>1.05</v>
      </c>
      <c r="Q106" s="28">
        <v>0.8</v>
      </c>
      <c r="R106" s="28">
        <v>1.08</v>
      </c>
      <c r="S106" s="28">
        <v>1.08</v>
      </c>
      <c r="T106" s="28">
        <v>0.64</v>
      </c>
      <c r="U106" s="28">
        <v>1.2</v>
      </c>
      <c r="V106" s="1">
        <v>1.5</v>
      </c>
    </row>
    <row r="107" spans="1:21" ht="15">
      <c r="A107" s="52"/>
      <c r="B107" s="40" t="s">
        <v>103</v>
      </c>
      <c r="C107" s="33">
        <f aca="true" t="shared" si="16" ref="C107:I107">SUM(C101:C106)</f>
        <v>23.65</v>
      </c>
      <c r="D107" s="33">
        <f t="shared" si="16"/>
        <v>31.8</v>
      </c>
      <c r="E107" s="33">
        <f t="shared" si="16"/>
        <v>43.419999999999995</v>
      </c>
      <c r="F107" s="33">
        <f t="shared" si="16"/>
        <v>19.849999999999998</v>
      </c>
      <c r="G107" s="33">
        <f t="shared" si="16"/>
        <v>19.61</v>
      </c>
      <c r="H107" s="33">
        <f t="shared" si="16"/>
        <v>11.860000000000001</v>
      </c>
      <c r="I107" s="33">
        <f t="shared" si="16"/>
        <v>17.35</v>
      </c>
      <c r="J107" s="33">
        <f aca="true" t="shared" si="17" ref="J107:U107">SUM(J101:J106)</f>
        <v>22.099999999999998</v>
      </c>
      <c r="K107" s="33">
        <f t="shared" si="17"/>
        <v>17.509999999999998</v>
      </c>
      <c r="L107" s="69">
        <f t="shared" si="17"/>
        <v>20.5</v>
      </c>
      <c r="M107" s="69">
        <f t="shared" si="17"/>
        <v>21.639999999999997</v>
      </c>
      <c r="N107" s="70">
        <f t="shared" si="17"/>
        <v>18.849999999999998</v>
      </c>
      <c r="O107" s="34">
        <f t="shared" si="17"/>
        <v>19.63</v>
      </c>
      <c r="P107" s="34">
        <f t="shared" si="17"/>
        <v>19.320000000000004</v>
      </c>
      <c r="Q107" s="83">
        <f t="shared" si="17"/>
        <v>18.01</v>
      </c>
      <c r="R107" s="83">
        <f t="shared" si="17"/>
        <v>20.6</v>
      </c>
      <c r="S107" s="83">
        <f t="shared" si="17"/>
        <v>20.190000000000005</v>
      </c>
      <c r="T107" s="83">
        <f t="shared" si="17"/>
        <v>13.64</v>
      </c>
      <c r="U107" s="83">
        <f t="shared" si="17"/>
        <v>20.95</v>
      </c>
    </row>
    <row r="108" spans="1:21" s="5" customFormat="1" ht="15">
      <c r="A108" s="52"/>
      <c r="B108" s="47"/>
      <c r="C108" s="33"/>
      <c r="D108" s="33"/>
      <c r="E108" s="33"/>
      <c r="F108" s="33"/>
      <c r="G108" s="18"/>
      <c r="H108" s="18"/>
      <c r="I108" s="18"/>
      <c r="J108" s="18"/>
      <c r="K108" s="18"/>
      <c r="L108" s="63"/>
      <c r="M108" s="64"/>
      <c r="N108" s="64"/>
      <c r="O108" s="28"/>
      <c r="P108" s="38"/>
      <c r="Q108" s="38"/>
      <c r="R108" s="38"/>
      <c r="S108" s="38"/>
      <c r="T108" s="38"/>
      <c r="U108" s="38"/>
    </row>
    <row r="109" spans="1:21" s="5" customFormat="1" ht="15">
      <c r="A109" s="52">
        <v>12</v>
      </c>
      <c r="B109" s="47" t="s">
        <v>85</v>
      </c>
      <c r="C109" s="33"/>
      <c r="D109" s="33"/>
      <c r="E109" s="33"/>
      <c r="F109" s="33"/>
      <c r="G109" s="18"/>
      <c r="H109" s="18"/>
      <c r="I109" s="18"/>
      <c r="J109" s="18"/>
      <c r="K109" s="18"/>
      <c r="L109" s="63"/>
      <c r="M109" s="64"/>
      <c r="N109" s="64"/>
      <c r="O109" s="28"/>
      <c r="P109" s="38"/>
      <c r="Q109" s="38"/>
      <c r="R109" s="38"/>
      <c r="S109" s="38"/>
      <c r="T109" s="38"/>
      <c r="U109" s="38"/>
    </row>
    <row r="110" spans="1:21" s="5" customFormat="1" ht="27.75" customHeight="1">
      <c r="A110" s="52"/>
      <c r="B110" s="48" t="s">
        <v>105</v>
      </c>
      <c r="C110" s="28"/>
      <c r="D110" s="28"/>
      <c r="E110" s="28"/>
      <c r="F110" s="28">
        <v>5</v>
      </c>
      <c r="G110" s="28">
        <v>5</v>
      </c>
      <c r="H110" s="28">
        <v>2.46</v>
      </c>
      <c r="I110" s="28">
        <v>5</v>
      </c>
      <c r="J110" s="28">
        <v>4.75</v>
      </c>
      <c r="K110" s="28">
        <v>0.94</v>
      </c>
      <c r="L110" s="64">
        <v>0.5</v>
      </c>
      <c r="M110" s="64">
        <v>0.47</v>
      </c>
      <c r="N110" s="64">
        <v>0.03</v>
      </c>
      <c r="O110" s="28">
        <v>0.45</v>
      </c>
      <c r="P110" s="28">
        <v>0.45</v>
      </c>
      <c r="Q110" s="28">
        <v>0.45</v>
      </c>
      <c r="R110" s="28">
        <v>0.3</v>
      </c>
      <c r="S110" s="28">
        <v>0.3</v>
      </c>
      <c r="T110" s="28">
        <v>0.3</v>
      </c>
      <c r="U110" s="28">
        <v>0.1</v>
      </c>
    </row>
    <row r="111" spans="1:21" ht="29.25" customHeight="1">
      <c r="A111" s="53"/>
      <c r="B111" s="30" t="s">
        <v>99</v>
      </c>
      <c r="C111" s="28">
        <v>0.01</v>
      </c>
      <c r="D111" s="28">
        <v>0.05</v>
      </c>
      <c r="E111" s="28">
        <v>0.05</v>
      </c>
      <c r="F111" s="28">
        <v>0.07</v>
      </c>
      <c r="G111" s="28">
        <v>6.07</v>
      </c>
      <c r="H111" s="28">
        <v>0</v>
      </c>
      <c r="I111" s="28">
        <v>0.21</v>
      </c>
      <c r="J111" s="28">
        <v>0.21</v>
      </c>
      <c r="K111" s="28">
        <v>0.21</v>
      </c>
      <c r="L111" s="64">
        <v>0.21</v>
      </c>
      <c r="M111" s="64">
        <v>0.2</v>
      </c>
      <c r="N111" s="72">
        <v>0</v>
      </c>
      <c r="O111" s="28">
        <v>0.05</v>
      </c>
      <c r="P111" s="28">
        <v>0.05</v>
      </c>
      <c r="Q111" s="28">
        <v>0.05</v>
      </c>
      <c r="R111" s="28">
        <v>0.01</v>
      </c>
      <c r="S111" s="28">
        <v>0.01</v>
      </c>
      <c r="T111" s="28">
        <v>0</v>
      </c>
      <c r="U111" s="28">
        <v>0.01</v>
      </c>
    </row>
    <row r="112" spans="1:21" ht="15" customHeight="1">
      <c r="A112" s="53"/>
      <c r="B112" s="30" t="s">
        <v>84</v>
      </c>
      <c r="C112" s="28"/>
      <c r="D112" s="28">
        <v>10</v>
      </c>
      <c r="E112" s="28">
        <v>9.8</v>
      </c>
      <c r="F112" s="28">
        <v>10</v>
      </c>
      <c r="G112" s="28">
        <v>73.94</v>
      </c>
      <c r="H112" s="28">
        <v>35.58</v>
      </c>
      <c r="I112" s="28">
        <v>21</v>
      </c>
      <c r="J112" s="28">
        <v>20</v>
      </c>
      <c r="K112" s="28">
        <v>19.35</v>
      </c>
      <c r="L112" s="64">
        <v>10</v>
      </c>
      <c r="M112" s="64">
        <v>9.5</v>
      </c>
      <c r="N112" s="72">
        <v>8.26</v>
      </c>
      <c r="O112" s="28">
        <v>1</v>
      </c>
      <c r="P112" s="28">
        <v>1</v>
      </c>
      <c r="Q112" s="28">
        <v>0.97</v>
      </c>
      <c r="R112" s="28">
        <v>0.4</v>
      </c>
      <c r="S112" s="28">
        <v>0.4</v>
      </c>
      <c r="T112" s="28">
        <v>0.31</v>
      </c>
      <c r="U112" s="28">
        <v>0.2</v>
      </c>
    </row>
    <row r="113" spans="1:21" ht="15.75" customHeight="1">
      <c r="A113" s="52"/>
      <c r="B113" s="49" t="s">
        <v>106</v>
      </c>
      <c r="C113" s="31"/>
      <c r="D113" s="28"/>
      <c r="E113" s="28"/>
      <c r="F113" s="28"/>
      <c r="G113" s="28"/>
      <c r="H113" s="28"/>
      <c r="I113" s="28"/>
      <c r="J113" s="28"/>
      <c r="K113" s="28"/>
      <c r="L113" s="64">
        <v>0.05</v>
      </c>
      <c r="M113" s="64">
        <v>0.05</v>
      </c>
      <c r="N113" s="64"/>
      <c r="O113" s="28">
        <v>0.05</v>
      </c>
      <c r="P113" s="28">
        <v>0.05</v>
      </c>
      <c r="Q113" s="28">
        <v>0</v>
      </c>
      <c r="R113" s="28">
        <v>0.5</v>
      </c>
      <c r="S113" s="28">
        <v>0</v>
      </c>
      <c r="T113" s="28">
        <v>0</v>
      </c>
      <c r="U113" s="28">
        <v>0.1</v>
      </c>
    </row>
    <row r="114" spans="1:21" ht="14.25">
      <c r="A114" s="52"/>
      <c r="B114" s="30" t="s">
        <v>95</v>
      </c>
      <c r="C114" s="31"/>
      <c r="D114" s="28"/>
      <c r="E114" s="28"/>
      <c r="F114" s="28"/>
      <c r="G114" s="28">
        <v>7.25</v>
      </c>
      <c r="H114" s="28">
        <v>6.24</v>
      </c>
      <c r="I114" s="28">
        <v>5</v>
      </c>
      <c r="J114" s="28">
        <v>54.75</v>
      </c>
      <c r="K114" s="28">
        <v>53.94</v>
      </c>
      <c r="L114" s="64">
        <v>50.01</v>
      </c>
      <c r="M114" s="64">
        <v>47.51</v>
      </c>
      <c r="N114" s="64">
        <v>47.51</v>
      </c>
      <c r="O114" s="28">
        <v>0.01</v>
      </c>
      <c r="P114" s="28">
        <v>83.21</v>
      </c>
      <c r="Q114" s="28">
        <v>63.21</v>
      </c>
      <c r="R114" s="28">
        <v>0.01</v>
      </c>
      <c r="S114" s="28">
        <v>20.01</v>
      </c>
      <c r="T114" s="28">
        <v>0</v>
      </c>
      <c r="U114" s="28">
        <v>0.01</v>
      </c>
    </row>
    <row r="115" spans="1:21" ht="14.25">
      <c r="A115" s="52"/>
      <c r="B115" s="49" t="s">
        <v>107</v>
      </c>
      <c r="C115" s="31"/>
      <c r="D115" s="28"/>
      <c r="E115" s="28"/>
      <c r="F115" s="28"/>
      <c r="G115" s="28"/>
      <c r="H115" s="28"/>
      <c r="I115" s="28"/>
      <c r="J115" s="28"/>
      <c r="K115" s="28">
        <v>0</v>
      </c>
      <c r="L115" s="64">
        <v>0.5</v>
      </c>
      <c r="M115" s="64">
        <v>0.48</v>
      </c>
      <c r="N115" s="64">
        <v>0.24</v>
      </c>
      <c r="O115" s="28">
        <v>0.5</v>
      </c>
      <c r="P115" s="28">
        <v>0.5</v>
      </c>
      <c r="Q115" s="28">
        <v>0.25</v>
      </c>
      <c r="R115" s="28">
        <v>0.5</v>
      </c>
      <c r="S115" s="28">
        <v>0.5</v>
      </c>
      <c r="T115" s="28">
        <v>0</v>
      </c>
      <c r="U115" s="28">
        <v>0.01</v>
      </c>
    </row>
    <row r="116" spans="1:21" ht="15.75" customHeight="1">
      <c r="A116" s="52"/>
      <c r="B116" s="50" t="s">
        <v>96</v>
      </c>
      <c r="C116" s="35">
        <f>SUM(C111:C114)</f>
        <v>0.01</v>
      </c>
      <c r="D116" s="35">
        <f>SUM(D111:D114)</f>
        <v>10.05</v>
      </c>
      <c r="E116" s="35">
        <f>SUM(E111:E114)</f>
        <v>9.850000000000001</v>
      </c>
      <c r="F116" s="35">
        <f>SUM(F111:F114)</f>
        <v>10.07</v>
      </c>
      <c r="G116" s="35">
        <f>SUM(G111:G114)</f>
        <v>87.25999999999999</v>
      </c>
      <c r="H116" s="35">
        <f>SUM(H110:H114)</f>
        <v>44.28</v>
      </c>
      <c r="I116" s="35">
        <v>33.21</v>
      </c>
      <c r="J116" s="35">
        <f>SUM(J110:J114)</f>
        <v>79.71000000000001</v>
      </c>
      <c r="K116" s="35">
        <f>K110+K111+K112+K114</f>
        <v>74.44</v>
      </c>
      <c r="L116" s="73">
        <f aca="true" t="shared" si="18" ref="L116:Q116">SUM(L110:L115)</f>
        <v>61.269999999999996</v>
      </c>
      <c r="M116" s="73">
        <f t="shared" si="18"/>
        <v>58.209999999999994</v>
      </c>
      <c r="N116" s="71">
        <f t="shared" si="18"/>
        <v>56.04</v>
      </c>
      <c r="O116" s="29">
        <f t="shared" si="18"/>
        <v>2.06</v>
      </c>
      <c r="P116" s="29">
        <f t="shared" si="18"/>
        <v>85.25999999999999</v>
      </c>
      <c r="Q116" s="29">
        <f t="shared" si="18"/>
        <v>64.93</v>
      </c>
      <c r="R116" s="29">
        <f>SUM(R110:R115)</f>
        <v>1.72</v>
      </c>
      <c r="S116" s="29">
        <f>SUM(S110:S115)</f>
        <v>21.220000000000002</v>
      </c>
      <c r="T116" s="29">
        <f>SUM(T110:T115)</f>
        <v>0.61</v>
      </c>
      <c r="U116" s="29">
        <f>SUM(U110:U115)</f>
        <v>0.43000000000000005</v>
      </c>
    </row>
    <row r="117" spans="1:21" ht="15.75" customHeight="1">
      <c r="A117" s="52"/>
      <c r="B117" s="51" t="s">
        <v>86</v>
      </c>
      <c r="C117" s="33">
        <f>SUM(C9+C12+C36+C42+C50+C59+C61+C75+C86+C98+C107+C116)</f>
        <v>349.99999999999994</v>
      </c>
      <c r="D117" s="33">
        <f>SUM(D9+D12+D36+D42+D50+D59+D61+D75+D86+D98+D107+D116)</f>
        <v>360</v>
      </c>
      <c r="E117" s="33">
        <f>SUM(E9+E12+E36+E42+E50+E59+E61+E75+E86+E98+E107+E116)</f>
        <v>360.84000000000003</v>
      </c>
      <c r="F117" s="33">
        <f aca="true" t="shared" si="19" ref="F117:U117">SUM(F9+F12+F37+F42+F50+F59+F61+F75+F86+F98+F107+F116)</f>
        <v>375.61000000000007</v>
      </c>
      <c r="G117" s="33">
        <f t="shared" si="19"/>
        <v>448.99999999999994</v>
      </c>
      <c r="H117" s="33">
        <f t="shared" si="19"/>
        <v>383.03999999999996</v>
      </c>
      <c r="I117" s="33">
        <f t="shared" si="19"/>
        <v>425</v>
      </c>
      <c r="J117" s="33">
        <f t="shared" si="19"/>
        <v>508</v>
      </c>
      <c r="K117" s="33">
        <f t="shared" si="19"/>
        <v>522.09</v>
      </c>
      <c r="L117" s="74">
        <f t="shared" si="19"/>
        <v>576</v>
      </c>
      <c r="M117" s="74">
        <f t="shared" si="19"/>
        <v>624</v>
      </c>
      <c r="N117" s="74">
        <f t="shared" si="19"/>
        <v>604.5529999999999</v>
      </c>
      <c r="O117" s="33">
        <f t="shared" si="19"/>
        <v>502.99999999999994</v>
      </c>
      <c r="P117" s="33">
        <f t="shared" si="19"/>
        <v>586.2</v>
      </c>
      <c r="Q117" s="29">
        <f t="shared" si="19"/>
        <v>594.3499999999999</v>
      </c>
      <c r="R117" s="29">
        <f t="shared" si="19"/>
        <v>553</v>
      </c>
      <c r="S117" s="29">
        <f t="shared" si="19"/>
        <v>573</v>
      </c>
      <c r="T117" s="29">
        <f t="shared" si="19"/>
        <v>423.12</v>
      </c>
      <c r="U117" s="29">
        <f t="shared" si="19"/>
        <v>583</v>
      </c>
    </row>
    <row r="118" spans="1:21" ht="18.75" customHeight="1">
      <c r="A118" s="4"/>
      <c r="B118" s="102" t="s">
        <v>142</v>
      </c>
      <c r="C118" s="103"/>
      <c r="D118" s="103"/>
      <c r="E118" s="103"/>
      <c r="F118" s="103"/>
      <c r="G118" s="103"/>
      <c r="H118" s="103"/>
      <c r="I118" s="103"/>
      <c r="J118" s="103"/>
      <c r="K118" s="103"/>
      <c r="L118" s="103"/>
      <c r="M118" s="103"/>
      <c r="N118" s="103"/>
      <c r="O118" s="103"/>
      <c r="P118" s="103"/>
      <c r="Q118" s="103"/>
      <c r="R118" s="103"/>
      <c r="S118" s="103"/>
      <c r="T118" s="103"/>
      <c r="U118" s="104"/>
    </row>
    <row r="119" spans="1:21" ht="15">
      <c r="A119" s="106"/>
      <c r="B119" s="106"/>
      <c r="C119" s="106"/>
      <c r="D119" s="2"/>
      <c r="E119" s="2"/>
      <c r="Q119" s="1">
        <v>594.32</v>
      </c>
      <c r="U119" s="1">
        <v>583</v>
      </c>
    </row>
    <row r="120" spans="1:21" s="6" customFormat="1" ht="15">
      <c r="A120" s="106"/>
      <c r="B120" s="106"/>
      <c r="C120" s="106"/>
      <c r="D120" s="2"/>
      <c r="E120" s="2"/>
      <c r="F120" s="1"/>
      <c r="G120" s="1"/>
      <c r="H120" s="1"/>
      <c r="I120" s="1"/>
      <c r="J120" s="1"/>
      <c r="K120" s="1"/>
      <c r="L120" s="75"/>
      <c r="M120" s="75"/>
      <c r="N120" s="76"/>
      <c r="O120" s="1"/>
      <c r="Q120" s="82">
        <f>+Q119-Q117</f>
        <v>-0.02999999999985903</v>
      </c>
      <c r="U120" s="85">
        <f>+U119-U117</f>
        <v>0</v>
      </c>
    </row>
    <row r="121" spans="1:17" s="6" customFormat="1" ht="14.25">
      <c r="A121" s="2"/>
      <c r="B121" s="2"/>
      <c r="C121" s="2"/>
      <c r="D121" s="2"/>
      <c r="E121" s="2"/>
      <c r="F121" s="2"/>
      <c r="G121" s="2"/>
      <c r="H121" s="2"/>
      <c r="I121" s="2"/>
      <c r="J121" s="1"/>
      <c r="K121" s="1"/>
      <c r="L121" s="75"/>
      <c r="M121" s="75"/>
      <c r="N121" s="76"/>
      <c r="O121" s="1"/>
      <c r="Q121" s="6">
        <v>584.19</v>
      </c>
    </row>
    <row r="122" spans="1:21" s="6" customFormat="1" ht="14.25">
      <c r="A122" s="2"/>
      <c r="B122" s="2"/>
      <c r="C122" s="2"/>
      <c r="D122" s="2"/>
      <c r="E122" s="2"/>
      <c r="F122" s="2"/>
      <c r="G122" s="2"/>
      <c r="H122" s="2"/>
      <c r="I122" s="2"/>
      <c r="J122" s="1"/>
      <c r="K122" s="1"/>
      <c r="L122" s="75"/>
      <c r="M122" s="75"/>
      <c r="N122" s="76"/>
      <c r="O122" s="1"/>
      <c r="U122" s="85"/>
    </row>
    <row r="123" spans="1:20" s="9" customFormat="1" ht="15">
      <c r="A123" s="13"/>
      <c r="B123" s="13"/>
      <c r="C123" s="105"/>
      <c r="D123" s="105"/>
      <c r="E123" s="105"/>
      <c r="F123" s="14"/>
      <c r="G123" s="14"/>
      <c r="H123" s="14"/>
      <c r="I123" s="14"/>
      <c r="J123" s="6"/>
      <c r="K123" s="6"/>
      <c r="L123" s="77"/>
      <c r="M123" s="77">
        <v>503</v>
      </c>
      <c r="N123" s="78">
        <v>422.72</v>
      </c>
      <c r="O123" s="6"/>
      <c r="Q123" s="56">
        <f>Q121-Q117</f>
        <v>-10.159999999999854</v>
      </c>
      <c r="R123" s="56"/>
      <c r="S123" s="56"/>
      <c r="T123" s="56"/>
    </row>
    <row r="124" spans="1:15" ht="31.5" customHeight="1">
      <c r="A124" s="7"/>
      <c r="B124" s="7"/>
      <c r="C124" s="97"/>
      <c r="D124" s="98"/>
      <c r="E124" s="98"/>
      <c r="F124" s="98"/>
      <c r="G124" s="98"/>
      <c r="H124" s="98"/>
      <c r="I124" s="98"/>
      <c r="J124" s="6"/>
      <c r="K124" s="6"/>
      <c r="L124" s="77"/>
      <c r="M124" s="79">
        <f>+M123-O117</f>
        <v>0</v>
      </c>
      <c r="N124" s="78">
        <f>+N123-N117</f>
        <v>-181.83299999999986</v>
      </c>
      <c r="O124" s="6"/>
    </row>
    <row r="125" spans="1:15" ht="31.5" customHeight="1">
      <c r="A125" s="7"/>
      <c r="B125" s="8"/>
      <c r="C125" s="97"/>
      <c r="D125" s="98"/>
      <c r="E125" s="98"/>
      <c r="F125" s="98"/>
      <c r="G125" s="98"/>
      <c r="H125" s="98"/>
      <c r="I125" s="98"/>
      <c r="J125" s="6"/>
      <c r="K125" s="27"/>
      <c r="L125" s="77"/>
      <c r="M125" s="77"/>
      <c r="N125" s="78"/>
      <c r="O125" s="6"/>
    </row>
    <row r="126" spans="1:15" ht="31.5" customHeight="1">
      <c r="A126" s="12"/>
      <c r="B126" s="12"/>
      <c r="C126" s="12"/>
      <c r="D126" s="12"/>
      <c r="E126" s="12"/>
      <c r="F126" s="12"/>
      <c r="G126" s="12"/>
      <c r="H126" s="12"/>
      <c r="I126" s="12"/>
      <c r="J126" s="9"/>
      <c r="K126" s="9"/>
      <c r="L126" s="80"/>
      <c r="M126" s="80"/>
      <c r="N126" s="81"/>
      <c r="O126" s="9"/>
    </row>
    <row r="127" spans="1:5" ht="31.5" customHeight="1">
      <c r="A127" s="2"/>
      <c r="B127" s="2"/>
      <c r="C127" s="2"/>
      <c r="D127" s="2"/>
      <c r="E127" s="2"/>
    </row>
    <row r="128" ht="31.5" customHeight="1"/>
    <row r="129" ht="31.5" customHeight="1"/>
    <row r="130" ht="31.5" customHeight="1"/>
    <row r="131" ht="31.5" customHeight="1"/>
    <row r="132" ht="31.5" customHeight="1"/>
    <row r="133" ht="31.5" customHeight="1"/>
    <row r="134" ht="31.5" customHeight="1"/>
    <row r="135" ht="31.5" customHeight="1"/>
    <row r="136" ht="31.5" customHeight="1"/>
    <row r="284" ht="14.25">
      <c r="D284" s="1" t="s">
        <v>87</v>
      </c>
    </row>
  </sheetData>
  <sheetProtection/>
  <mergeCells count="42">
    <mergeCell ref="P6:P7"/>
    <mergeCell ref="E6:E7"/>
    <mergeCell ref="K6:K7"/>
    <mergeCell ref="A120:C120"/>
    <mergeCell ref="A5:A7"/>
    <mergeCell ref="M6:M7"/>
    <mergeCell ref="H124:H125"/>
    <mergeCell ref="F124:F125"/>
    <mergeCell ref="C123:E123"/>
    <mergeCell ref="A119:C119"/>
    <mergeCell ref="G6:G7"/>
    <mergeCell ref="F6:F7"/>
    <mergeCell ref="A1:U1"/>
    <mergeCell ref="A2:U2"/>
    <mergeCell ref="A3:U3"/>
    <mergeCell ref="A4:U4"/>
    <mergeCell ref="O5:Q5"/>
    <mergeCell ref="C6:C7"/>
    <mergeCell ref="I5:K5"/>
    <mergeCell ref="F5:H5"/>
    <mergeCell ref="L6:L7"/>
    <mergeCell ref="O6:O7"/>
    <mergeCell ref="T6:T7"/>
    <mergeCell ref="D6:D7"/>
    <mergeCell ref="C124:C125"/>
    <mergeCell ref="D124:D125"/>
    <mergeCell ref="E124:E125"/>
    <mergeCell ref="I6:I7"/>
    <mergeCell ref="B118:U118"/>
    <mergeCell ref="I124:I125"/>
    <mergeCell ref="N6:N7"/>
    <mergeCell ref="G124:G125"/>
    <mergeCell ref="U6:U7"/>
    <mergeCell ref="Q6:Q7"/>
    <mergeCell ref="C5:E5"/>
    <mergeCell ref="L5:N5"/>
    <mergeCell ref="H6:H7"/>
    <mergeCell ref="B5:B7"/>
    <mergeCell ref="J6:J7"/>
    <mergeCell ref="R5:T5"/>
    <mergeCell ref="R6:R7"/>
    <mergeCell ref="S6:S7"/>
  </mergeCells>
  <printOptions/>
  <pageMargins left="0.45" right="0" top="0.28" bottom="0.18" header="0.25" footer="0.18"/>
  <pageSetup firstPageNumber="398" useFirstPageNumber="1" horizontalDpi="600" verticalDpi="600" orientation="landscape" paperSize="9" scale="97" r:id="rId1"/>
  <headerFooter alignWithMargins="0">
    <oddFooter>&amp;C&amp;P</oddFooter>
  </headerFooter>
  <rowBreaks count="2" manualBreakCount="2">
    <brk id="33" max="20" man="1"/>
    <brk id="140" max="14" man="1"/>
  </rowBreaks>
</worksheet>
</file>

<file path=xl/worksheets/sheet2.xml><?xml version="1.0" encoding="utf-8"?>
<worksheet xmlns="http://schemas.openxmlformats.org/spreadsheetml/2006/main" xmlns:r="http://schemas.openxmlformats.org/officeDocument/2006/relationships">
  <dimension ref="A1:X35"/>
  <sheetViews>
    <sheetView view="pageBreakPreview" zoomScaleNormal="75" zoomScaleSheetLayoutView="100" zoomScalePageLayoutView="0" workbookViewId="0" topLeftCell="B1">
      <selection activeCell="W10" sqref="W10"/>
    </sheetView>
  </sheetViews>
  <sheetFormatPr defaultColWidth="9.140625" defaultRowHeight="12.75"/>
  <cols>
    <col min="1" max="1" width="7.57421875" style="15" customWidth="1"/>
    <col min="2" max="2" width="30.57421875" style="5" customWidth="1"/>
    <col min="3" max="5" width="10.8515625" style="1" hidden="1" customWidth="1"/>
    <col min="6" max="6" width="10.28125" style="1" hidden="1" customWidth="1"/>
    <col min="7" max="7" width="9.8515625" style="1" hidden="1" customWidth="1"/>
    <col min="8" max="8" width="1.28515625" style="1" hidden="1" customWidth="1"/>
    <col min="9" max="9" width="11.421875" style="1" hidden="1" customWidth="1"/>
    <col min="10" max="10" width="11.57421875" style="1" hidden="1" customWidth="1"/>
    <col min="11" max="13" width="10.140625" style="1" hidden="1" customWidth="1"/>
    <col min="14" max="14" width="0" style="1" hidden="1" customWidth="1"/>
    <col min="15" max="15" width="10.57421875" style="1" customWidth="1"/>
    <col min="16" max="16" width="10.421875" style="1" customWidth="1"/>
    <col min="17" max="17" width="11.00390625" style="1" customWidth="1"/>
    <col min="18" max="18" width="9.421875" style="1" customWidth="1"/>
    <col min="19" max="23" width="9.140625" style="1" customWidth="1"/>
    <col min="24" max="24" width="9.421875" style="1" customWidth="1"/>
    <col min="25" max="16384" width="9.140625" style="1" customWidth="1"/>
  </cols>
  <sheetData>
    <row r="1" spans="1:24" ht="27">
      <c r="A1" s="99" t="s">
        <v>134</v>
      </c>
      <c r="B1" s="99"/>
      <c r="C1" s="99"/>
      <c r="D1" s="99"/>
      <c r="E1" s="99"/>
      <c r="F1" s="99"/>
      <c r="G1" s="99"/>
      <c r="H1" s="99"/>
      <c r="I1" s="99"/>
      <c r="J1" s="99"/>
      <c r="K1" s="99"/>
      <c r="L1" s="99"/>
      <c r="M1" s="99"/>
      <c r="N1" s="99"/>
      <c r="O1" s="99"/>
      <c r="P1" s="99"/>
      <c r="Q1" s="99"/>
      <c r="R1" s="99"/>
      <c r="S1" s="99"/>
      <c r="T1" s="99"/>
      <c r="U1" s="99"/>
      <c r="V1" s="99"/>
      <c r="W1" s="99"/>
      <c r="X1" s="99"/>
    </row>
    <row r="2" spans="1:24" ht="27">
      <c r="A2" s="99" t="s">
        <v>112</v>
      </c>
      <c r="B2" s="99"/>
      <c r="C2" s="99"/>
      <c r="D2" s="99"/>
      <c r="E2" s="99"/>
      <c r="F2" s="99"/>
      <c r="G2" s="99"/>
      <c r="H2" s="99"/>
      <c r="I2" s="99"/>
      <c r="J2" s="99"/>
      <c r="K2" s="99"/>
      <c r="L2" s="99"/>
      <c r="M2" s="99"/>
      <c r="N2" s="99"/>
      <c r="O2" s="99"/>
      <c r="P2" s="99"/>
      <c r="Q2" s="99"/>
      <c r="R2" s="99"/>
      <c r="S2" s="99"/>
      <c r="T2" s="99"/>
      <c r="U2" s="99"/>
      <c r="V2" s="99"/>
      <c r="W2" s="99"/>
      <c r="X2" s="99"/>
    </row>
    <row r="3" spans="1:24" ht="17.25" customHeight="1">
      <c r="A3" s="119" t="s">
        <v>133</v>
      </c>
      <c r="B3" s="119"/>
      <c r="C3" s="119"/>
      <c r="D3" s="119"/>
      <c r="E3" s="119"/>
      <c r="F3" s="119"/>
      <c r="G3" s="119"/>
      <c r="H3" s="119"/>
      <c r="I3" s="119"/>
      <c r="J3" s="119"/>
      <c r="K3" s="119"/>
      <c r="L3" s="119"/>
      <c r="M3" s="119"/>
      <c r="N3" s="119"/>
      <c r="O3" s="119"/>
      <c r="P3" s="119"/>
      <c r="Q3" s="119"/>
      <c r="R3" s="119"/>
      <c r="S3" s="119"/>
      <c r="T3" s="119"/>
      <c r="U3" s="119"/>
      <c r="V3" s="119"/>
      <c r="W3" s="119"/>
      <c r="X3" s="119"/>
    </row>
    <row r="4" spans="1:24" s="6" customFormat="1" ht="15" customHeight="1">
      <c r="A4" s="101" t="s">
        <v>108</v>
      </c>
      <c r="B4" s="101"/>
      <c r="C4" s="101"/>
      <c r="D4" s="101"/>
      <c r="E4" s="101"/>
      <c r="F4" s="101"/>
      <c r="G4" s="101"/>
      <c r="H4" s="101"/>
      <c r="I4" s="101"/>
      <c r="J4" s="101"/>
      <c r="K4" s="101"/>
      <c r="L4" s="101"/>
      <c r="M4" s="101"/>
      <c r="N4" s="101"/>
      <c r="O4" s="101"/>
      <c r="P4" s="101"/>
      <c r="Q4" s="101"/>
      <c r="R4" s="101"/>
      <c r="S4" s="101"/>
      <c r="T4" s="101"/>
      <c r="U4" s="101"/>
      <c r="V4" s="101"/>
      <c r="W4" s="101"/>
      <c r="X4" s="101"/>
    </row>
    <row r="5" spans="1:24" s="9" customFormat="1" ht="27" customHeight="1">
      <c r="A5" s="94" t="s">
        <v>79</v>
      </c>
      <c r="B5" s="94" t="s">
        <v>115</v>
      </c>
      <c r="C5" s="110" t="s">
        <v>68</v>
      </c>
      <c r="D5" s="110"/>
      <c r="E5" s="110"/>
      <c r="F5" s="110" t="s">
        <v>80</v>
      </c>
      <c r="G5" s="110"/>
      <c r="H5" s="110"/>
      <c r="I5" s="110" t="s">
        <v>82</v>
      </c>
      <c r="J5" s="110"/>
      <c r="K5" s="110"/>
      <c r="L5" s="112" t="s">
        <v>94</v>
      </c>
      <c r="M5" s="112"/>
      <c r="N5" s="112"/>
      <c r="O5" s="115" t="s">
        <v>104</v>
      </c>
      <c r="P5" s="115"/>
      <c r="Q5" s="115"/>
      <c r="R5" s="115" t="s">
        <v>116</v>
      </c>
      <c r="S5" s="115"/>
      <c r="T5" s="115"/>
      <c r="U5" s="120" t="s">
        <v>124</v>
      </c>
      <c r="V5" s="115"/>
      <c r="W5" s="115"/>
      <c r="X5" s="60" t="s">
        <v>132</v>
      </c>
    </row>
    <row r="6" spans="1:24" s="9" customFormat="1" ht="27" customHeight="1">
      <c r="A6" s="94"/>
      <c r="B6" s="94"/>
      <c r="C6" s="93" t="s">
        <v>75</v>
      </c>
      <c r="D6" s="93" t="s">
        <v>76</v>
      </c>
      <c r="E6" s="93" t="s">
        <v>77</v>
      </c>
      <c r="F6" s="90" t="s">
        <v>75</v>
      </c>
      <c r="G6" s="90" t="s">
        <v>76</v>
      </c>
      <c r="H6" s="90" t="s">
        <v>109</v>
      </c>
      <c r="I6" s="90" t="s">
        <v>75</v>
      </c>
      <c r="J6" s="90" t="s">
        <v>76</v>
      </c>
      <c r="K6" s="90" t="s">
        <v>110</v>
      </c>
      <c r="L6" s="112" t="s">
        <v>83</v>
      </c>
      <c r="M6" s="112" t="s">
        <v>76</v>
      </c>
      <c r="N6" s="112" t="s">
        <v>113</v>
      </c>
      <c r="O6" s="94" t="s">
        <v>83</v>
      </c>
      <c r="P6" s="91" t="s">
        <v>76</v>
      </c>
      <c r="Q6" s="111" t="s">
        <v>125</v>
      </c>
      <c r="R6" s="94" t="s">
        <v>83</v>
      </c>
      <c r="S6" s="91" t="s">
        <v>76</v>
      </c>
      <c r="T6" s="111" t="s">
        <v>130</v>
      </c>
      <c r="U6" s="94" t="s">
        <v>83</v>
      </c>
      <c r="V6" s="91" t="s">
        <v>76</v>
      </c>
      <c r="W6" s="111" t="s">
        <v>131</v>
      </c>
      <c r="X6" s="94" t="s">
        <v>83</v>
      </c>
    </row>
    <row r="7" spans="1:24" s="9" customFormat="1" ht="7.5" customHeight="1">
      <c r="A7" s="94"/>
      <c r="B7" s="94"/>
      <c r="C7" s="93"/>
      <c r="D7" s="93"/>
      <c r="E7" s="93"/>
      <c r="F7" s="90"/>
      <c r="G7" s="90"/>
      <c r="H7" s="90"/>
      <c r="I7" s="90"/>
      <c r="J7" s="90"/>
      <c r="K7" s="90"/>
      <c r="L7" s="112"/>
      <c r="M7" s="112"/>
      <c r="N7" s="112"/>
      <c r="O7" s="109"/>
      <c r="P7" s="91"/>
      <c r="Q7" s="91"/>
      <c r="R7" s="109"/>
      <c r="S7" s="91"/>
      <c r="T7" s="91"/>
      <c r="U7" s="109"/>
      <c r="V7" s="91"/>
      <c r="W7" s="91"/>
      <c r="X7" s="109"/>
    </row>
    <row r="8" spans="1:24" s="9" customFormat="1" ht="17.25" customHeight="1">
      <c r="A8" s="10">
        <v>1</v>
      </c>
      <c r="B8" s="19">
        <v>2</v>
      </c>
      <c r="C8" s="10">
        <v>3</v>
      </c>
      <c r="D8" s="10">
        <v>4</v>
      </c>
      <c r="E8" s="10">
        <v>5</v>
      </c>
      <c r="F8" s="10">
        <v>3</v>
      </c>
      <c r="G8" s="10">
        <v>4</v>
      </c>
      <c r="H8" s="10">
        <v>5</v>
      </c>
      <c r="I8" s="10">
        <v>3</v>
      </c>
      <c r="J8" s="10">
        <v>4</v>
      </c>
      <c r="K8" s="10">
        <v>5</v>
      </c>
      <c r="L8" s="57">
        <v>3</v>
      </c>
      <c r="M8" s="57">
        <v>4</v>
      </c>
      <c r="N8" s="57">
        <v>5</v>
      </c>
      <c r="O8" s="10">
        <v>3</v>
      </c>
      <c r="P8" s="10">
        <v>4</v>
      </c>
      <c r="Q8" s="10">
        <v>5</v>
      </c>
      <c r="R8" s="10">
        <v>6</v>
      </c>
      <c r="S8" s="10">
        <v>7</v>
      </c>
      <c r="T8" s="10">
        <v>8</v>
      </c>
      <c r="U8" s="10">
        <v>9</v>
      </c>
      <c r="V8" s="10">
        <v>10</v>
      </c>
      <c r="W8" s="10">
        <v>11</v>
      </c>
      <c r="X8" s="10">
        <v>12</v>
      </c>
    </row>
    <row r="9" spans="1:24" s="9" customFormat="1" ht="20.25" customHeight="1">
      <c r="A9" s="3">
        <v>1</v>
      </c>
      <c r="B9" s="31" t="str">
        <f>'N0n-plan'!B9</f>
        <v>Archaeological Survey of India</v>
      </c>
      <c r="C9" s="20" t="e">
        <f>'N0n-plan'!#REF!</f>
        <v>#REF!</v>
      </c>
      <c r="D9" s="20" t="e">
        <f>'N0n-plan'!#REF!</f>
        <v>#REF!</v>
      </c>
      <c r="E9" s="20" t="e">
        <f>'N0n-plan'!#REF!</f>
        <v>#REF!</v>
      </c>
      <c r="F9" s="20">
        <f>'N0n-plan'!C9</f>
        <v>177</v>
      </c>
      <c r="G9" s="20">
        <f>'N0n-plan'!D9</f>
        <v>173.5</v>
      </c>
      <c r="H9" s="20">
        <f>'N0n-plan'!E9</f>
        <v>171.68</v>
      </c>
      <c r="I9" s="20">
        <f>'N0n-plan'!F9</f>
        <v>185.5</v>
      </c>
      <c r="J9" s="20">
        <f>'N0n-plan'!G9</f>
        <v>185.5</v>
      </c>
      <c r="K9" s="20">
        <f>'N0n-plan'!H9</f>
        <v>185.87</v>
      </c>
      <c r="L9" s="58">
        <f>'N0n-plan'!I9</f>
        <v>201</v>
      </c>
      <c r="M9" s="58">
        <f>'N0n-plan'!J9</f>
        <v>223.3</v>
      </c>
      <c r="N9" s="58">
        <f>'N0n-plan'!K9</f>
        <v>232.89</v>
      </c>
      <c r="O9" s="20">
        <f>'N0n-plan'!L9</f>
        <v>268.7</v>
      </c>
      <c r="P9" s="20">
        <f>'N0n-plan'!M9</f>
        <v>299.21</v>
      </c>
      <c r="Q9" s="20">
        <f>'N0n-plan'!N9</f>
        <v>286.39</v>
      </c>
      <c r="R9" s="20">
        <f>'N0n-plan'!O9</f>
        <v>260</v>
      </c>
      <c r="S9" s="20">
        <f>'N0n-plan'!P9</f>
        <v>260</v>
      </c>
      <c r="T9" s="20">
        <f>'N0n-plan'!$Q$9</f>
        <v>267.71</v>
      </c>
      <c r="U9" s="20">
        <f>'N0n-plan'!R9</f>
        <v>287</v>
      </c>
      <c r="V9" s="20">
        <f>'N0n-plan'!S9</f>
        <v>286</v>
      </c>
      <c r="W9" s="20">
        <f>'N0n-plan'!T9</f>
        <v>222</v>
      </c>
      <c r="X9" s="20">
        <f>'N0n-plan'!U9</f>
        <v>297.5</v>
      </c>
    </row>
    <row r="10" spans="1:24" s="9" customFormat="1" ht="20.25" customHeight="1">
      <c r="A10" s="3">
        <v>2</v>
      </c>
      <c r="B10" s="31" t="str">
        <f>'N0n-plan'!B12</f>
        <v>Secretariat and Admn.</v>
      </c>
      <c r="C10" s="20" t="e">
        <f>'N0n-plan'!#REF!</f>
        <v>#REF!</v>
      </c>
      <c r="D10" s="20" t="e">
        <f>'N0n-plan'!#REF!</f>
        <v>#REF!</v>
      </c>
      <c r="E10" s="20" t="e">
        <f>'N0n-plan'!#REF!</f>
        <v>#REF!</v>
      </c>
      <c r="F10" s="20">
        <f>'N0n-plan'!C12</f>
        <v>10.6</v>
      </c>
      <c r="G10" s="20">
        <f>'N0n-plan'!D12</f>
        <v>10.6</v>
      </c>
      <c r="H10" s="20">
        <f>'N0n-plan'!E12</f>
        <v>8.84</v>
      </c>
      <c r="I10" s="20">
        <f>'N0n-plan'!F12</f>
        <v>11.7</v>
      </c>
      <c r="J10" s="20">
        <f>'N0n-plan'!G12</f>
        <v>11.7</v>
      </c>
      <c r="K10" s="20">
        <f>'N0n-plan'!H12</f>
        <v>9.53</v>
      </c>
      <c r="L10" s="58">
        <f>'N0n-plan'!I12</f>
        <v>12.2</v>
      </c>
      <c r="M10" s="58">
        <f>'N0n-plan'!J12</f>
        <v>14.4</v>
      </c>
      <c r="N10" s="58">
        <f>'N0n-plan'!K12</f>
        <v>14.08</v>
      </c>
      <c r="O10" s="20">
        <f>'N0n-plan'!L12</f>
        <v>17</v>
      </c>
      <c r="P10" s="20">
        <f>'N0n-plan'!M12</f>
        <v>16.75</v>
      </c>
      <c r="Q10" s="20">
        <f>'N0n-plan'!N12</f>
        <v>16.59</v>
      </c>
      <c r="R10" s="20">
        <f>'N0n-plan'!O12</f>
        <v>15</v>
      </c>
      <c r="S10" s="20">
        <f>'N0n-plan'!P12</f>
        <v>15</v>
      </c>
      <c r="T10" s="20">
        <f>'N0n-plan'!$Q$12</f>
        <v>17.32</v>
      </c>
      <c r="U10" s="20">
        <f>'N0n-plan'!R12</f>
        <v>17</v>
      </c>
      <c r="V10" s="20">
        <f>'N0n-plan'!S12</f>
        <v>20.5</v>
      </c>
      <c r="W10" s="20">
        <f>'N0n-plan'!T12</f>
        <v>15.3</v>
      </c>
      <c r="X10" s="20">
        <f>'N0n-plan'!U12</f>
        <v>21</v>
      </c>
    </row>
    <row r="11" spans="1:24" s="9" customFormat="1" ht="20.25" customHeight="1">
      <c r="A11" s="3">
        <v>3</v>
      </c>
      <c r="B11" s="31" t="s">
        <v>51</v>
      </c>
      <c r="C11" s="20" t="e">
        <f>'N0n-plan'!#REF!</f>
        <v>#REF!</v>
      </c>
      <c r="D11" s="20" t="e">
        <f>'N0n-plan'!#REF!</f>
        <v>#REF!</v>
      </c>
      <c r="E11" s="20" t="e">
        <f>'N0n-plan'!#REF!</f>
        <v>#REF!</v>
      </c>
      <c r="F11" s="20">
        <f>'N0n-plan'!C36</f>
        <v>29.449999999999996</v>
      </c>
      <c r="G11" s="20">
        <f>'N0n-plan'!D36</f>
        <v>28.869999999999997</v>
      </c>
      <c r="H11" s="20">
        <f>'N0n-plan'!E36</f>
        <v>27.35</v>
      </c>
      <c r="I11" s="20">
        <f>'N0n-plan'!F37</f>
        <v>31.830000000000002</v>
      </c>
      <c r="J11" s="20">
        <f>'N0n-plan'!G37</f>
        <v>31.979999999999997</v>
      </c>
      <c r="K11" s="20">
        <f>'N0n-plan'!H37</f>
        <v>27.789999999999996</v>
      </c>
      <c r="L11" s="58">
        <f>'N0n-plan'!I37</f>
        <v>35.019999999999996</v>
      </c>
      <c r="M11" s="58">
        <f>'N0n-plan'!J37</f>
        <v>34.28</v>
      </c>
      <c r="N11" s="58">
        <f>'N0n-plan'!K37</f>
        <v>42.45</v>
      </c>
      <c r="O11" s="20">
        <f>'N0n-plan'!L37</f>
        <v>45</v>
      </c>
      <c r="P11" s="20">
        <f>'N0n-plan'!M37</f>
        <v>48.129999999999995</v>
      </c>
      <c r="Q11" s="20">
        <f>'N0n-plan'!N37</f>
        <v>42.739999999999995</v>
      </c>
      <c r="R11" s="20">
        <f>'N0n-plan'!O37</f>
        <v>44.17</v>
      </c>
      <c r="S11" s="20">
        <f>'N0n-plan'!P37</f>
        <v>44.150000000000006</v>
      </c>
      <c r="T11" s="20">
        <f>'N0n-plan'!$Q$37</f>
        <v>42.94</v>
      </c>
      <c r="U11" s="20">
        <f>'N0n-plan'!R37</f>
        <v>48.27</v>
      </c>
      <c r="V11" s="20">
        <f>'N0n-plan'!S37</f>
        <v>48.27</v>
      </c>
      <c r="W11" s="20">
        <f>'N0n-plan'!T37</f>
        <v>39.01</v>
      </c>
      <c r="X11" s="20">
        <f>'N0n-plan'!U37</f>
        <v>53.47</v>
      </c>
    </row>
    <row r="12" spans="1:24" s="9" customFormat="1" ht="21.75" customHeight="1">
      <c r="A12" s="3">
        <v>4</v>
      </c>
      <c r="B12" s="31" t="s">
        <v>100</v>
      </c>
      <c r="C12" s="20" t="e">
        <f>'N0n-plan'!#REF!</f>
        <v>#REF!</v>
      </c>
      <c r="D12" s="20" t="e">
        <f>'N0n-plan'!#REF!</f>
        <v>#REF!</v>
      </c>
      <c r="E12" s="20" t="e">
        <f>'N0n-plan'!#REF!</f>
        <v>#REF!</v>
      </c>
      <c r="F12" s="20">
        <f>'N0n-plan'!C42</f>
        <v>12.26</v>
      </c>
      <c r="G12" s="20">
        <f>'N0n-plan'!D42</f>
        <v>12.2</v>
      </c>
      <c r="H12" s="20">
        <f>'N0n-plan'!E42</f>
        <v>12.14</v>
      </c>
      <c r="I12" s="20">
        <f>'N0n-plan'!F42</f>
        <v>13.1</v>
      </c>
      <c r="J12" s="20">
        <f>'N0n-plan'!G42</f>
        <v>13.2</v>
      </c>
      <c r="K12" s="20">
        <f>'N0n-plan'!H42</f>
        <v>12.72</v>
      </c>
      <c r="L12" s="58">
        <f>'N0n-plan'!I42</f>
        <v>13.7</v>
      </c>
      <c r="M12" s="58">
        <f>'N0n-plan'!J42</f>
        <v>16.9</v>
      </c>
      <c r="N12" s="58">
        <f>'N0n-plan'!K42</f>
        <v>17.56</v>
      </c>
      <c r="O12" s="20">
        <f>'N0n-plan'!L42</f>
        <v>19</v>
      </c>
      <c r="P12" s="20">
        <f>'N0n-plan'!M42</f>
        <v>21.6</v>
      </c>
      <c r="Q12" s="20">
        <f>'N0n-plan'!N42</f>
        <v>21.01</v>
      </c>
      <c r="R12" s="20">
        <f>'N0n-plan'!O42</f>
        <v>19.15</v>
      </c>
      <c r="S12" s="20">
        <f>'N0n-plan'!P42</f>
        <v>19.15</v>
      </c>
      <c r="T12" s="20">
        <f>'N0n-plan'!$Q$42</f>
        <v>20.16</v>
      </c>
      <c r="U12" s="20">
        <f>'N0n-plan'!R42</f>
        <v>20.950000000000003</v>
      </c>
      <c r="V12" s="20">
        <f>'N0n-plan'!S42</f>
        <v>20.950000000000003</v>
      </c>
      <c r="W12" s="20">
        <f>'N0n-plan'!T42</f>
        <v>16.27</v>
      </c>
      <c r="X12" s="20">
        <f>'N0n-plan'!U42</f>
        <v>21.8</v>
      </c>
    </row>
    <row r="13" spans="1:24" s="9" customFormat="1" ht="19.5" customHeight="1">
      <c r="A13" s="3">
        <v>5</v>
      </c>
      <c r="B13" s="31" t="s">
        <v>122</v>
      </c>
      <c r="C13" s="20" t="e">
        <f>'N0n-plan'!#REF!</f>
        <v>#REF!</v>
      </c>
      <c r="D13" s="20" t="e">
        <f>'N0n-plan'!#REF!</f>
        <v>#REF!</v>
      </c>
      <c r="E13" s="20" t="e">
        <f>'N0n-plan'!#REF!</f>
        <v>#REF!</v>
      </c>
      <c r="F13" s="20">
        <f>'N0n-plan'!C50</f>
        <v>18.61</v>
      </c>
      <c r="G13" s="20">
        <f>'N0n-plan'!D50</f>
        <v>18.349999999999998</v>
      </c>
      <c r="H13" s="20">
        <f>'N0n-plan'!E50</f>
        <v>17.04</v>
      </c>
      <c r="I13" s="20">
        <f>'N0n-plan'!F50</f>
        <v>19.990000000000002</v>
      </c>
      <c r="J13" s="20">
        <f>'N0n-plan'!G50</f>
        <v>19.179999999999996</v>
      </c>
      <c r="K13" s="20">
        <f>'N0n-plan'!H50</f>
        <v>17.71</v>
      </c>
      <c r="L13" s="58">
        <f>'N0n-plan'!I50</f>
        <v>21.05</v>
      </c>
      <c r="M13" s="58">
        <f>'N0n-plan'!J50</f>
        <v>23.33</v>
      </c>
      <c r="N13" s="58">
        <f>'N0n-plan'!K50</f>
        <v>24.259999999999998</v>
      </c>
      <c r="O13" s="20">
        <f>'N0n-plan'!L50</f>
        <v>27.03</v>
      </c>
      <c r="P13" s="20">
        <f>'N0n-plan'!M50</f>
        <v>28.36</v>
      </c>
      <c r="Q13" s="20">
        <f>'N0n-plan'!N50</f>
        <v>27.94</v>
      </c>
      <c r="R13" s="20">
        <f>'N0n-plan'!O50</f>
        <v>25.4</v>
      </c>
      <c r="S13" s="20">
        <f>'N0n-plan'!P50</f>
        <v>25.29</v>
      </c>
      <c r="T13" s="20">
        <f>'N0n-plan'!$Q$50</f>
        <v>26.869999999999997</v>
      </c>
      <c r="U13" s="20">
        <f>'N0n-plan'!R50</f>
        <v>27.85</v>
      </c>
      <c r="V13" s="20">
        <f>'N0n-plan'!S50</f>
        <v>28.65</v>
      </c>
      <c r="W13" s="20">
        <f>'N0n-plan'!T50</f>
        <v>23.360000000000003</v>
      </c>
      <c r="X13" s="20">
        <f>'N0n-plan'!U50</f>
        <v>29.95</v>
      </c>
    </row>
    <row r="14" spans="1:24" s="9" customFormat="1" ht="19.5" customHeight="1">
      <c r="A14" s="3">
        <v>6</v>
      </c>
      <c r="B14" s="31" t="s">
        <v>57</v>
      </c>
      <c r="C14" s="20" t="e">
        <f>'N0n-plan'!#REF!</f>
        <v>#REF!</v>
      </c>
      <c r="D14" s="20" t="e">
        <f>'N0n-plan'!#REF!</f>
        <v>#REF!</v>
      </c>
      <c r="E14" s="20" t="e">
        <f>'N0n-plan'!#REF!</f>
        <v>#REF!</v>
      </c>
      <c r="F14" s="20">
        <f>'N0n-plan'!C59</f>
        <v>7.340000000000001</v>
      </c>
      <c r="G14" s="20">
        <f>'N0n-plan'!D59</f>
        <v>7.340000000000001</v>
      </c>
      <c r="H14" s="20">
        <f>'N0n-plan'!E59</f>
        <v>7.340000000000001</v>
      </c>
      <c r="I14" s="20">
        <f>'N0n-plan'!F59</f>
        <v>8.3</v>
      </c>
      <c r="J14" s="20">
        <f>'N0n-plan'!G59</f>
        <v>8.12</v>
      </c>
      <c r="K14" s="20">
        <f>'N0n-plan'!H59</f>
        <v>8.12</v>
      </c>
      <c r="L14" s="58">
        <f>'N0n-plan'!I59</f>
        <v>9.28</v>
      </c>
      <c r="M14" s="58">
        <f>'N0n-plan'!J59</f>
        <v>9.15</v>
      </c>
      <c r="N14" s="58">
        <f>'N0n-plan'!K59</f>
        <v>11.22</v>
      </c>
      <c r="O14" s="20">
        <f>'N0n-plan'!L59</f>
        <v>11.67</v>
      </c>
      <c r="P14" s="20">
        <f>'N0n-plan'!M59</f>
        <v>11.450000000000001</v>
      </c>
      <c r="Q14" s="20">
        <f>'N0n-plan'!N59</f>
        <v>15.01</v>
      </c>
      <c r="R14" s="20">
        <f>'N0n-plan'!O59</f>
        <v>11.520000000000001</v>
      </c>
      <c r="S14" s="20">
        <f>'N0n-plan'!P59</f>
        <v>12.25</v>
      </c>
      <c r="T14" s="20">
        <f>'N0n-plan'!$Q$59</f>
        <v>14.99</v>
      </c>
      <c r="U14" s="20">
        <f>'N0n-plan'!R59</f>
        <v>13.219999999999999</v>
      </c>
      <c r="V14" s="20">
        <f>'N0n-plan'!S59</f>
        <v>13.219999999999999</v>
      </c>
      <c r="W14" s="20">
        <f>'N0n-plan'!T59</f>
        <v>9.92</v>
      </c>
      <c r="X14" s="20">
        <f>'N0n-plan'!U59</f>
        <v>16</v>
      </c>
    </row>
    <row r="15" spans="1:24" s="9" customFormat="1" ht="19.5" customHeight="1">
      <c r="A15" s="3">
        <v>7</v>
      </c>
      <c r="B15" s="31" t="s">
        <v>73</v>
      </c>
      <c r="C15" s="20" t="e">
        <f>'N0n-plan'!#REF!</f>
        <v>#REF!</v>
      </c>
      <c r="D15" s="20" t="e">
        <f>'N0n-plan'!#REF!</f>
        <v>#REF!</v>
      </c>
      <c r="E15" s="20" t="e">
        <f>'N0n-plan'!#REF!</f>
        <v>#REF!</v>
      </c>
      <c r="F15" s="20">
        <f>'N0n-plan'!C61</f>
        <v>0</v>
      </c>
      <c r="G15" s="20">
        <f>'N0n-plan'!D61</f>
        <v>0</v>
      </c>
      <c r="H15" s="20">
        <f>'N0n-plan'!E61</f>
        <v>0</v>
      </c>
      <c r="I15" s="20">
        <f>'N0n-plan'!F61</f>
        <v>0</v>
      </c>
      <c r="J15" s="20">
        <f>'N0n-plan'!G61</f>
        <v>0</v>
      </c>
      <c r="K15" s="20">
        <f>'N0n-plan'!H61</f>
        <v>0</v>
      </c>
      <c r="L15" s="58">
        <f>'N0n-plan'!I61</f>
        <v>0</v>
      </c>
      <c r="M15" s="58">
        <f>'N0n-plan'!J61</f>
        <v>0</v>
      </c>
      <c r="N15" s="58">
        <f>'N0n-plan'!K61</f>
        <v>0</v>
      </c>
      <c r="O15" s="20">
        <f>'N0n-plan'!L61</f>
        <v>0</v>
      </c>
      <c r="P15" s="20">
        <f>'N0n-plan'!M61</f>
        <v>0</v>
      </c>
      <c r="Q15" s="20">
        <f>'N0n-plan'!N61</f>
        <v>0</v>
      </c>
      <c r="R15" s="20">
        <f>'N0n-plan'!O61</f>
        <v>0</v>
      </c>
      <c r="S15" s="20">
        <f>'N0n-plan'!P61</f>
        <v>0</v>
      </c>
      <c r="T15" s="20">
        <f>'N0n-plan'!$Q$61</f>
        <v>0</v>
      </c>
      <c r="U15" s="20">
        <f>'N0n-plan'!R61</f>
        <v>0</v>
      </c>
      <c r="V15" s="20">
        <f>'N0n-plan'!S61</f>
        <v>0</v>
      </c>
      <c r="W15" s="20">
        <f>'N0n-plan'!T61</f>
        <v>0</v>
      </c>
      <c r="X15" s="20">
        <f>'N0n-plan'!U61</f>
        <v>0</v>
      </c>
    </row>
    <row r="16" spans="1:24" s="9" customFormat="1" ht="19.5" customHeight="1">
      <c r="A16" s="3">
        <v>8</v>
      </c>
      <c r="B16" s="31" t="s">
        <v>70</v>
      </c>
      <c r="C16" s="20" t="e">
        <f>'N0n-plan'!#REF!</f>
        <v>#REF!</v>
      </c>
      <c r="D16" s="20" t="e">
        <f>'N0n-plan'!#REF!</f>
        <v>#REF!</v>
      </c>
      <c r="E16" s="20" t="e">
        <f>'N0n-plan'!#REF!</f>
        <v>#REF!</v>
      </c>
      <c r="F16" s="20">
        <f>'N0n-plan'!C75</f>
        <v>38.60000000000001</v>
      </c>
      <c r="G16" s="20">
        <f>'N0n-plan'!D75</f>
        <v>38.000000000000014</v>
      </c>
      <c r="H16" s="20">
        <f>'N0n-plan'!E75</f>
        <v>35.92000000000001</v>
      </c>
      <c r="I16" s="20">
        <f>'N0n-plan'!F75</f>
        <v>40.980000000000004</v>
      </c>
      <c r="J16" s="20">
        <f>'N0n-plan'!G75</f>
        <v>40.650000000000006</v>
      </c>
      <c r="K16" s="20">
        <f>'N0n-plan'!H75</f>
        <v>35.709999999999994</v>
      </c>
      <c r="L16" s="58">
        <f>'N0n-plan'!I75</f>
        <v>45.800000000000004</v>
      </c>
      <c r="M16" s="58">
        <f>'N0n-plan'!J75</f>
        <v>45.75</v>
      </c>
      <c r="N16" s="58">
        <f>'N0n-plan'!K75</f>
        <v>51.36</v>
      </c>
      <c r="O16" s="20">
        <f>'N0n-plan'!L75</f>
        <v>59.699999999999996</v>
      </c>
      <c r="P16" s="20">
        <f>'N0n-plan'!M75</f>
        <v>72.36000000000001</v>
      </c>
      <c r="Q16" s="20">
        <f>'N0n-plan'!N75</f>
        <v>71.133</v>
      </c>
      <c r="R16" s="20">
        <f>'N0n-plan'!O75</f>
        <v>59.09</v>
      </c>
      <c r="S16" s="20">
        <f>'N0n-plan'!P75</f>
        <v>58.800000000000004</v>
      </c>
      <c r="T16" s="20">
        <f>'N0n-plan'!$Q$75</f>
        <v>74.66</v>
      </c>
      <c r="U16" s="20">
        <f>'N0n-plan'!R75</f>
        <v>65.94</v>
      </c>
      <c r="V16" s="20">
        <f>'N0n-plan'!S75</f>
        <v>65.85</v>
      </c>
      <c r="W16" s="20">
        <f>'N0n-plan'!T75</f>
        <v>49.290000000000006</v>
      </c>
      <c r="X16" s="20">
        <f>'N0n-plan'!U75</f>
        <v>74</v>
      </c>
    </row>
    <row r="17" spans="1:24" s="9" customFormat="1" ht="19.5" customHeight="1">
      <c r="A17" s="3">
        <v>9</v>
      </c>
      <c r="B17" s="31" t="s">
        <v>49</v>
      </c>
      <c r="C17" s="20" t="e">
        <f>'N0n-plan'!#REF!</f>
        <v>#REF!</v>
      </c>
      <c r="D17" s="20" t="e">
        <f>'N0n-plan'!#REF!</f>
        <v>#REF!</v>
      </c>
      <c r="E17" s="20" t="e">
        <f>'N0n-plan'!#REF!</f>
        <v>#REF!</v>
      </c>
      <c r="F17" s="20">
        <f>'N0n-plan'!C86</f>
        <v>26.85</v>
      </c>
      <c r="G17" s="20">
        <f>'N0n-plan'!D86</f>
        <v>26.14</v>
      </c>
      <c r="H17" s="20">
        <f>'N0n-plan'!E86</f>
        <v>24.529999999999998</v>
      </c>
      <c r="I17" s="20">
        <f>'N0n-plan'!F86</f>
        <v>28.550000000000004</v>
      </c>
      <c r="J17" s="20">
        <f>'N0n-plan'!G86</f>
        <v>28.130000000000003</v>
      </c>
      <c r="K17" s="20">
        <f>'N0n-plan'!H86</f>
        <v>25.51</v>
      </c>
      <c r="L17" s="58">
        <f>'N0n-plan'!I86</f>
        <v>30.6</v>
      </c>
      <c r="M17" s="58">
        <f>'N0n-plan'!J86</f>
        <v>33.65</v>
      </c>
      <c r="N17" s="58">
        <f>'N0n-plan'!K86</f>
        <v>35.32000000000001</v>
      </c>
      <c r="O17" s="20">
        <f>'N0n-plan'!L86</f>
        <v>40.1</v>
      </c>
      <c r="P17" s="20">
        <f>'N0n-plan'!M86</f>
        <v>40.62</v>
      </c>
      <c r="Q17" s="20">
        <f>'N0n-plan'!N86</f>
        <v>44.98999999999999</v>
      </c>
      <c r="R17" s="20">
        <f>'N0n-plan'!O86</f>
        <v>40.92000000000001</v>
      </c>
      <c r="S17" s="20">
        <f>'N0n-plan'!P86</f>
        <v>40.92000000000001</v>
      </c>
      <c r="T17" s="20">
        <f>'N0n-plan'!$Q$86</f>
        <v>43.120000000000005</v>
      </c>
      <c r="U17" s="20">
        <f>'N0n-plan'!R86</f>
        <v>44.33999999999999</v>
      </c>
      <c r="V17" s="20">
        <f>'N0n-plan'!S86</f>
        <v>44.03999999999999</v>
      </c>
      <c r="W17" s="20">
        <f>'N0n-plan'!T86</f>
        <v>31.820000000000004</v>
      </c>
      <c r="X17" s="20">
        <f>'N0n-plan'!U86</f>
        <v>44.309999999999995</v>
      </c>
    </row>
    <row r="18" spans="1:24" s="9" customFormat="1" ht="19.5" customHeight="1">
      <c r="A18" s="3">
        <v>10</v>
      </c>
      <c r="B18" s="31" t="s">
        <v>71</v>
      </c>
      <c r="C18" s="20" t="e">
        <f>'N0n-plan'!#REF!</f>
        <v>#REF!</v>
      </c>
      <c r="D18" s="20" t="e">
        <f>'N0n-plan'!#REF!</f>
        <v>#REF!</v>
      </c>
      <c r="E18" s="20" t="e">
        <f>'N0n-plan'!#REF!</f>
        <v>#REF!</v>
      </c>
      <c r="F18" s="20">
        <f>'N0n-plan'!C98</f>
        <v>5.63</v>
      </c>
      <c r="G18" s="20">
        <f>'N0n-plan'!D98</f>
        <v>3.1499999999999995</v>
      </c>
      <c r="H18" s="20">
        <f>'N0n-plan'!E98</f>
        <v>2.73</v>
      </c>
      <c r="I18" s="20">
        <f>'N0n-plan'!F98</f>
        <v>5.739999999999999</v>
      </c>
      <c r="J18" s="20">
        <f>'N0n-plan'!G98</f>
        <v>3.67</v>
      </c>
      <c r="K18" s="20">
        <f>'N0n-plan'!H98</f>
        <v>3.9399999999999995</v>
      </c>
      <c r="L18" s="58">
        <f>'N0n-plan'!I98</f>
        <v>5.789999999999999</v>
      </c>
      <c r="M18" s="58">
        <f>'N0n-plan'!J98</f>
        <v>5.429999999999999</v>
      </c>
      <c r="N18" s="58">
        <f>'N0n-plan'!K98</f>
        <v>0.9999999999999999</v>
      </c>
      <c r="O18" s="20">
        <f>'N0n-plan'!L98</f>
        <v>6.03</v>
      </c>
      <c r="P18" s="20">
        <f>'N0n-plan'!M98</f>
        <v>5.670000000000001</v>
      </c>
      <c r="Q18" s="20">
        <f>'N0n-plan'!N98</f>
        <v>3.8599999999999994</v>
      </c>
      <c r="R18" s="20">
        <f>'N0n-plan'!O98</f>
        <v>6.06</v>
      </c>
      <c r="S18" s="20">
        <f>'N0n-plan'!P98</f>
        <v>6.06</v>
      </c>
      <c r="T18" s="20">
        <f>'N0n-plan'!$Q$98</f>
        <v>3.64</v>
      </c>
      <c r="U18" s="20">
        <f>'N0n-plan'!R98</f>
        <v>6.11</v>
      </c>
      <c r="V18" s="20">
        <f>'N0n-plan'!S98</f>
        <v>4.109999999999999</v>
      </c>
      <c r="W18" s="20">
        <f>'N0n-plan'!T98</f>
        <v>1.9</v>
      </c>
      <c r="X18" s="20">
        <f>'N0n-plan'!U98</f>
        <v>3.59</v>
      </c>
    </row>
    <row r="19" spans="1:24" s="9" customFormat="1" ht="19.5" customHeight="1">
      <c r="A19" s="3">
        <v>11</v>
      </c>
      <c r="B19" s="31" t="s">
        <v>101</v>
      </c>
      <c r="C19" s="20"/>
      <c r="D19" s="20"/>
      <c r="E19" s="20"/>
      <c r="F19" s="20">
        <v>23.65</v>
      </c>
      <c r="G19" s="20">
        <v>31.8</v>
      </c>
      <c r="H19" s="20">
        <v>43.42</v>
      </c>
      <c r="I19" s="20">
        <v>19.85</v>
      </c>
      <c r="J19" s="20">
        <v>19.61</v>
      </c>
      <c r="K19" s="20">
        <f>'N0n-plan'!H107</f>
        <v>11.860000000000001</v>
      </c>
      <c r="L19" s="58">
        <f>'N0n-plan'!I107</f>
        <v>17.35</v>
      </c>
      <c r="M19" s="58">
        <f>'N0n-plan'!J107</f>
        <v>22.099999999999998</v>
      </c>
      <c r="N19" s="58">
        <f>'N0n-plan'!K107</f>
        <v>17.509999999999998</v>
      </c>
      <c r="O19" s="20">
        <f>'N0n-plan'!L107</f>
        <v>20.5</v>
      </c>
      <c r="P19" s="20">
        <f>'N0n-plan'!M107</f>
        <v>21.639999999999997</v>
      </c>
      <c r="Q19" s="20">
        <f>'N0n-plan'!N107</f>
        <v>18.849999999999998</v>
      </c>
      <c r="R19" s="20">
        <f>'N0n-plan'!O107</f>
        <v>19.63</v>
      </c>
      <c r="S19" s="20">
        <f>'N0n-plan'!P107</f>
        <v>19.320000000000004</v>
      </c>
      <c r="T19" s="20">
        <f>'N0n-plan'!$Q$107</f>
        <v>18.01</v>
      </c>
      <c r="U19" s="20">
        <f>'N0n-plan'!R107</f>
        <v>20.6</v>
      </c>
      <c r="V19" s="20">
        <f>'N0n-plan'!S107</f>
        <v>20.190000000000005</v>
      </c>
      <c r="W19" s="20">
        <f>'N0n-plan'!T107</f>
        <v>13.64</v>
      </c>
      <c r="X19" s="20">
        <f>'N0n-plan'!U107</f>
        <v>20.95</v>
      </c>
    </row>
    <row r="20" spans="1:24" ht="22.5" customHeight="1">
      <c r="A20" s="3">
        <v>12</v>
      </c>
      <c r="B20" s="31" t="s">
        <v>72</v>
      </c>
      <c r="C20" s="20" t="e">
        <f>'N0n-plan'!#REF!</f>
        <v>#REF!</v>
      </c>
      <c r="D20" s="20" t="e">
        <f>'N0n-plan'!#REF!</f>
        <v>#REF!</v>
      </c>
      <c r="E20" s="20" t="e">
        <f>'N0n-plan'!#REF!</f>
        <v>#REF!</v>
      </c>
      <c r="F20" s="20">
        <f>'N0n-plan'!C116</f>
        <v>0.01</v>
      </c>
      <c r="G20" s="20">
        <f>'N0n-plan'!D116</f>
        <v>10.05</v>
      </c>
      <c r="H20" s="20">
        <f>'N0n-plan'!E116</f>
        <v>9.850000000000001</v>
      </c>
      <c r="I20" s="20">
        <f>'N0n-plan'!F116</f>
        <v>10.07</v>
      </c>
      <c r="J20" s="20">
        <f>'N0n-plan'!G116</f>
        <v>87.25999999999999</v>
      </c>
      <c r="K20" s="20">
        <f>'N0n-plan'!H116</f>
        <v>44.28</v>
      </c>
      <c r="L20" s="58">
        <f>'N0n-plan'!I116</f>
        <v>33.21</v>
      </c>
      <c r="M20" s="58">
        <f>'N0n-plan'!J116</f>
        <v>79.71000000000001</v>
      </c>
      <c r="N20" s="58">
        <f>'N0n-plan'!K116</f>
        <v>74.44</v>
      </c>
      <c r="O20" s="20">
        <f>'N0n-plan'!L116</f>
        <v>61.269999999999996</v>
      </c>
      <c r="P20" s="20">
        <f>'N0n-plan'!M116</f>
        <v>58.209999999999994</v>
      </c>
      <c r="Q20" s="20">
        <f>'N0n-plan'!N116</f>
        <v>56.04</v>
      </c>
      <c r="R20" s="20">
        <f>'N0n-plan'!O116</f>
        <v>2.06</v>
      </c>
      <c r="S20" s="20">
        <f>'N0n-plan'!P116</f>
        <v>85.25999999999999</v>
      </c>
      <c r="T20" s="20">
        <f>'N0n-plan'!$Q$116</f>
        <v>64.93</v>
      </c>
      <c r="U20" s="20">
        <f>'N0n-plan'!R116</f>
        <v>1.72</v>
      </c>
      <c r="V20" s="20">
        <f>'N0n-plan'!S116</f>
        <v>21.220000000000002</v>
      </c>
      <c r="W20" s="20">
        <f>'N0n-plan'!T116</f>
        <v>0.61</v>
      </c>
      <c r="X20" s="20">
        <f>'N0n-plan'!U116</f>
        <v>0.43000000000000005</v>
      </c>
    </row>
    <row r="21" spans="1:24" ht="22.5" customHeight="1">
      <c r="A21" s="3"/>
      <c r="B21" s="41" t="s">
        <v>74</v>
      </c>
      <c r="C21" s="21" t="e">
        <f aca="true" t="shared" si="0" ref="C21:O21">SUM(C9:C20)</f>
        <v>#REF!</v>
      </c>
      <c r="D21" s="21" t="e">
        <f t="shared" si="0"/>
        <v>#REF!</v>
      </c>
      <c r="E21" s="21" t="e">
        <f t="shared" si="0"/>
        <v>#REF!</v>
      </c>
      <c r="F21" s="21">
        <f t="shared" si="0"/>
        <v>349.99999999999994</v>
      </c>
      <c r="G21" s="21">
        <f t="shared" si="0"/>
        <v>360</v>
      </c>
      <c r="H21" s="21">
        <f t="shared" si="0"/>
        <v>360.84000000000003</v>
      </c>
      <c r="I21" s="21">
        <f t="shared" si="0"/>
        <v>375.61000000000007</v>
      </c>
      <c r="J21" s="21">
        <f t="shared" si="0"/>
        <v>448.99999999999994</v>
      </c>
      <c r="K21" s="21">
        <f t="shared" si="0"/>
        <v>383.03999999999996</v>
      </c>
      <c r="L21" s="59">
        <f t="shared" si="0"/>
        <v>425</v>
      </c>
      <c r="M21" s="59">
        <f t="shared" si="0"/>
        <v>508</v>
      </c>
      <c r="N21" s="59">
        <f t="shared" si="0"/>
        <v>522.09</v>
      </c>
      <c r="O21" s="21">
        <f t="shared" si="0"/>
        <v>576</v>
      </c>
      <c r="P21" s="21">
        <f aca="true" t="shared" si="1" ref="P21:X21">SUM(P9:P20)</f>
        <v>624</v>
      </c>
      <c r="Q21" s="21">
        <f t="shared" si="1"/>
        <v>604.5529999999999</v>
      </c>
      <c r="R21" s="21">
        <f t="shared" si="1"/>
        <v>502.99999999999994</v>
      </c>
      <c r="S21" s="21">
        <f t="shared" si="1"/>
        <v>586.2</v>
      </c>
      <c r="T21" s="21">
        <f t="shared" si="1"/>
        <v>594.3499999999999</v>
      </c>
      <c r="U21" s="21">
        <f t="shared" si="1"/>
        <v>553</v>
      </c>
      <c r="V21" s="21">
        <f t="shared" si="1"/>
        <v>573</v>
      </c>
      <c r="W21" s="21">
        <f t="shared" si="1"/>
        <v>423.12</v>
      </c>
      <c r="X21" s="21">
        <f t="shared" si="1"/>
        <v>583</v>
      </c>
    </row>
    <row r="22" spans="1:24" ht="16.5" customHeight="1">
      <c r="A22" s="116" t="s">
        <v>143</v>
      </c>
      <c r="B22" s="117"/>
      <c r="C22" s="117"/>
      <c r="D22" s="117"/>
      <c r="E22" s="117"/>
      <c r="F22" s="117"/>
      <c r="G22" s="117"/>
      <c r="H22" s="117"/>
      <c r="I22" s="117"/>
      <c r="J22" s="117"/>
      <c r="K22" s="117"/>
      <c r="L22" s="117"/>
      <c r="M22" s="117"/>
      <c r="N22" s="117"/>
      <c r="O22" s="117"/>
      <c r="P22" s="117"/>
      <c r="Q22" s="117"/>
      <c r="R22" s="117"/>
      <c r="S22" s="117"/>
      <c r="T22" s="117"/>
      <c r="U22" s="117"/>
      <c r="V22" s="117"/>
      <c r="W22" s="117"/>
      <c r="X22" s="118"/>
    </row>
    <row r="23" spans="1:15" ht="15" customHeight="1">
      <c r="A23" s="114" t="s">
        <v>92</v>
      </c>
      <c r="B23" s="114"/>
      <c r="C23" s="114"/>
      <c r="D23" s="114"/>
      <c r="E23" s="114"/>
      <c r="F23" s="114"/>
      <c r="G23" s="114"/>
      <c r="H23" s="114"/>
      <c r="I23" s="114"/>
      <c r="J23" s="114"/>
      <c r="K23" s="114"/>
      <c r="L23" s="114"/>
      <c r="M23" s="114"/>
      <c r="N23" s="114"/>
      <c r="O23" s="114"/>
    </row>
    <row r="24" spans="1:15" ht="13.5" customHeight="1">
      <c r="A24" s="113" t="s">
        <v>114</v>
      </c>
      <c r="B24" s="113"/>
      <c r="C24" s="113"/>
      <c r="D24" s="113"/>
      <c r="E24" s="113"/>
      <c r="F24" s="113"/>
      <c r="G24" s="113"/>
      <c r="H24" s="113"/>
      <c r="I24" s="113"/>
      <c r="J24" s="113"/>
      <c r="K24" s="113"/>
      <c r="L24" s="113"/>
      <c r="M24" s="113"/>
      <c r="N24" s="113"/>
      <c r="O24" s="113"/>
    </row>
    <row r="25" spans="1:15" ht="14.25">
      <c r="A25" s="113"/>
      <c r="B25" s="113"/>
      <c r="C25" s="113"/>
      <c r="D25" s="113"/>
      <c r="E25" s="113"/>
      <c r="F25" s="113"/>
      <c r="G25" s="113"/>
      <c r="H25" s="113"/>
      <c r="I25" s="113"/>
      <c r="J25" s="113"/>
      <c r="K25" s="113"/>
      <c r="L25" s="113"/>
      <c r="M25" s="113"/>
      <c r="N25" s="113"/>
      <c r="O25" s="113"/>
    </row>
    <row r="26" spans="1:15" ht="14.25">
      <c r="A26" s="113"/>
      <c r="B26" s="113"/>
      <c r="C26" s="113"/>
      <c r="D26" s="113"/>
      <c r="E26" s="113"/>
      <c r="F26" s="113"/>
      <c r="G26" s="113"/>
      <c r="H26" s="113"/>
      <c r="I26" s="113"/>
      <c r="J26" s="113"/>
      <c r="K26" s="113"/>
      <c r="L26" s="113"/>
      <c r="M26" s="113"/>
      <c r="N26" s="113"/>
      <c r="O26" s="113"/>
    </row>
    <row r="27" spans="1:15" ht="14.25">
      <c r="A27" s="113"/>
      <c r="B27" s="113"/>
      <c r="C27" s="113"/>
      <c r="D27" s="113"/>
      <c r="E27" s="113"/>
      <c r="F27" s="113"/>
      <c r="G27" s="113"/>
      <c r="H27" s="113"/>
      <c r="I27" s="113"/>
      <c r="J27" s="113"/>
      <c r="K27" s="113"/>
      <c r="L27" s="113"/>
      <c r="M27" s="113"/>
      <c r="N27" s="113"/>
      <c r="O27" s="113"/>
    </row>
    <row r="28" spans="1:15" ht="14.25">
      <c r="A28" s="113"/>
      <c r="B28" s="113"/>
      <c r="C28" s="113"/>
      <c r="D28" s="113"/>
      <c r="E28" s="113"/>
      <c r="F28" s="113"/>
      <c r="G28" s="113"/>
      <c r="H28" s="113"/>
      <c r="I28" s="113"/>
      <c r="J28" s="113"/>
      <c r="K28" s="113"/>
      <c r="L28" s="113"/>
      <c r="M28" s="113"/>
      <c r="N28" s="113"/>
      <c r="O28" s="113"/>
    </row>
    <row r="29" spans="1:15" ht="18" customHeight="1">
      <c r="A29" s="113"/>
      <c r="B29" s="113"/>
      <c r="C29" s="113"/>
      <c r="D29" s="113"/>
      <c r="E29" s="113"/>
      <c r="F29" s="113"/>
      <c r="G29" s="113"/>
      <c r="H29" s="113"/>
      <c r="I29" s="113"/>
      <c r="J29" s="113"/>
      <c r="K29" s="113"/>
      <c r="L29" s="113"/>
      <c r="M29" s="113"/>
      <c r="N29" s="113"/>
      <c r="O29" s="113"/>
    </row>
    <row r="30" spans="2:15" ht="14.25">
      <c r="B30" s="22"/>
      <c r="C30" s="22"/>
      <c r="D30" s="22"/>
      <c r="E30" s="22"/>
      <c r="F30" s="22"/>
      <c r="G30" s="22"/>
      <c r="H30" s="22"/>
      <c r="I30" s="22"/>
      <c r="J30" s="22"/>
      <c r="K30" s="22"/>
      <c r="L30" s="22"/>
      <c r="M30" s="22"/>
      <c r="N30" s="22"/>
      <c r="O30" s="22"/>
    </row>
    <row r="31" spans="2:15" ht="14.25">
      <c r="B31" s="22"/>
      <c r="C31" s="22"/>
      <c r="D31" s="22"/>
      <c r="E31" s="22"/>
      <c r="F31" s="22"/>
      <c r="G31" s="22"/>
      <c r="H31" s="22"/>
      <c r="I31" s="22"/>
      <c r="J31" s="22"/>
      <c r="K31" s="22"/>
      <c r="L31" s="22"/>
      <c r="M31" s="22"/>
      <c r="N31" s="22"/>
      <c r="O31" s="22"/>
    </row>
    <row r="32" spans="2:15" ht="14.25">
      <c r="B32" s="22"/>
      <c r="C32" s="22"/>
      <c r="D32" s="22"/>
      <c r="E32" s="22"/>
      <c r="F32" s="22"/>
      <c r="G32" s="22"/>
      <c r="H32" s="22"/>
      <c r="I32" s="22"/>
      <c r="J32" s="22"/>
      <c r="K32" s="22"/>
      <c r="L32" s="22"/>
      <c r="M32" s="22"/>
      <c r="N32" s="22"/>
      <c r="O32" s="22"/>
    </row>
    <row r="33" spans="2:15" ht="14.25">
      <c r="B33" s="22"/>
      <c r="C33" s="22"/>
      <c r="D33" s="22"/>
      <c r="E33" s="22"/>
      <c r="F33" s="22"/>
      <c r="G33" s="22"/>
      <c r="H33" s="22"/>
      <c r="I33" s="22"/>
      <c r="J33" s="22"/>
      <c r="K33" s="22"/>
      <c r="L33" s="22"/>
      <c r="M33" s="22"/>
      <c r="N33" s="22"/>
      <c r="O33" s="22"/>
    </row>
    <row r="34" spans="2:15" ht="14.25">
      <c r="B34" s="22"/>
      <c r="C34" s="22"/>
      <c r="D34" s="22"/>
      <c r="E34" s="22"/>
      <c r="F34" s="22"/>
      <c r="G34" s="22"/>
      <c r="H34" s="22"/>
      <c r="I34" s="22"/>
      <c r="J34" s="22"/>
      <c r="K34" s="22"/>
      <c r="L34" s="22"/>
      <c r="M34" s="22"/>
      <c r="N34" s="22"/>
      <c r="O34" s="22"/>
    </row>
    <row r="35" spans="2:15" ht="14.25">
      <c r="B35" s="22"/>
      <c r="C35" s="22"/>
      <c r="D35" s="22"/>
      <c r="E35" s="22"/>
      <c r="F35" s="22"/>
      <c r="G35" s="22"/>
      <c r="H35" s="22"/>
      <c r="I35" s="22"/>
      <c r="J35" s="22"/>
      <c r="K35" s="22"/>
      <c r="L35" s="22"/>
      <c r="M35" s="22"/>
      <c r="N35" s="22"/>
      <c r="O35" s="22"/>
    </row>
  </sheetData>
  <sheetProtection/>
  <mergeCells count="38">
    <mergeCell ref="C5:E5"/>
    <mergeCell ref="U5:W5"/>
    <mergeCell ref="U6:U7"/>
    <mergeCell ref="V6:V7"/>
    <mergeCell ref="W6:W7"/>
    <mergeCell ref="P6:P7"/>
    <mergeCell ref="H6:H7"/>
    <mergeCell ref="T6:T7"/>
    <mergeCell ref="A1:X1"/>
    <mergeCell ref="A2:X2"/>
    <mergeCell ref="A3:X3"/>
    <mergeCell ref="A4:X4"/>
    <mergeCell ref="R5:T5"/>
    <mergeCell ref="C6:C7"/>
    <mergeCell ref="D6:D7"/>
    <mergeCell ref="F5:H5"/>
    <mergeCell ref="R6:R7"/>
    <mergeCell ref="M6:M7"/>
    <mergeCell ref="A24:O29"/>
    <mergeCell ref="B5:B7"/>
    <mergeCell ref="A5:A7"/>
    <mergeCell ref="K6:K7"/>
    <mergeCell ref="L6:L7"/>
    <mergeCell ref="A23:O23"/>
    <mergeCell ref="E6:E7"/>
    <mergeCell ref="O5:Q5"/>
    <mergeCell ref="L5:N5"/>
    <mergeCell ref="A22:X22"/>
    <mergeCell ref="X6:X7"/>
    <mergeCell ref="S6:S7"/>
    <mergeCell ref="I5:K5"/>
    <mergeCell ref="F6:F7"/>
    <mergeCell ref="Q6:Q7"/>
    <mergeCell ref="G6:G7"/>
    <mergeCell ref="I6:I7"/>
    <mergeCell ref="J6:J7"/>
    <mergeCell ref="N6:N7"/>
    <mergeCell ref="O6:O7"/>
  </mergeCells>
  <printOptions/>
  <pageMargins left="0.4" right="0" top="0.29" bottom="0.196850393700787" header="0.3" footer="0.511811023622047"/>
  <pageSetup firstPageNumber="397" useFirstPageNumber="1" horizontalDpi="1200" verticalDpi="1200" orientation="landscape" paperSize="9" r:id="rId1"/>
  <headerFooter alignWithMargins="0">
    <oddFooter>&amp;C&amp;"Arial,Bold"&amp;12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DEPTT. OF 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c rathore</dc:creator>
  <cp:keywords/>
  <dc:description/>
  <cp:lastModifiedBy>Administrator</cp:lastModifiedBy>
  <cp:lastPrinted>2001-01-03T23:01:03Z</cp:lastPrinted>
  <dcterms:created xsi:type="dcterms:W3CDTF">2000-09-13T18:32:41Z</dcterms:created>
  <dcterms:modified xsi:type="dcterms:W3CDTF">2012-04-02T05:43:24Z</dcterms:modified>
  <cp:category/>
  <cp:version/>
  <cp:contentType/>
  <cp:contentStatus/>
</cp:coreProperties>
</file>